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olom\Desktop\42-П\"/>
    </mc:Choice>
  </mc:AlternateContent>
  <bookViews>
    <workbookView xWindow="0" yWindow="0" windowWidth="22260" windowHeight="9330"/>
  </bookViews>
  <sheets>
    <sheet name="Документ" sheetId="1" r:id="rId1"/>
  </sheets>
  <definedNames>
    <definedName name="_xlnm.Print_Titles" localSheetId="0">Документ!$13:$13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1" l="1"/>
  <c r="D31" i="1"/>
  <c r="S31" i="1" s="1"/>
  <c r="S32" i="1"/>
  <c r="J16" i="1"/>
  <c r="J24" i="1"/>
  <c r="D24" i="1"/>
  <c r="J20" i="1"/>
  <c r="D20" i="1"/>
  <c r="J28" i="1"/>
  <c r="D28" i="1"/>
  <c r="S30" i="1"/>
  <c r="I30" i="1"/>
  <c r="H30" i="1"/>
  <c r="G30" i="1"/>
  <c r="F30" i="1"/>
  <c r="E30" i="1"/>
  <c r="D22" i="1"/>
  <c r="S22" i="1" s="1"/>
  <c r="J22" i="1"/>
  <c r="S23" i="1"/>
  <c r="Q23" i="1"/>
  <c r="P22" i="1"/>
  <c r="O22" i="1"/>
  <c r="N22" i="1"/>
  <c r="M22" i="1"/>
  <c r="L22" i="1"/>
  <c r="K22" i="1"/>
  <c r="E17" i="1" l="1"/>
  <c r="F17" i="1"/>
  <c r="G17" i="1"/>
  <c r="H17" i="1"/>
  <c r="I17" i="1"/>
  <c r="E29" i="1"/>
  <c r="E28" i="1" s="1"/>
  <c r="F29" i="1"/>
  <c r="F28" i="1" s="1"/>
  <c r="G29" i="1"/>
  <c r="G28" i="1" s="1"/>
  <c r="H29" i="1"/>
  <c r="H28" i="1" s="1"/>
  <c r="I29" i="1"/>
  <c r="I28" i="1" s="1"/>
  <c r="E27" i="1"/>
  <c r="E26" i="1" s="1"/>
  <c r="F27" i="1"/>
  <c r="F26" i="1" s="1"/>
  <c r="G27" i="1"/>
  <c r="G26" i="1" s="1"/>
  <c r="H27" i="1"/>
  <c r="H26" i="1" s="1"/>
  <c r="I27" i="1"/>
  <c r="I26" i="1" s="1"/>
  <c r="E25" i="1"/>
  <c r="E24" i="1" s="1"/>
  <c r="F25" i="1"/>
  <c r="F24" i="1" s="1"/>
  <c r="G25" i="1"/>
  <c r="G24" i="1" s="1"/>
  <c r="H25" i="1"/>
  <c r="H24" i="1" s="1"/>
  <c r="I25" i="1"/>
  <c r="E21" i="1"/>
  <c r="E20" i="1" s="1"/>
  <c r="F21" i="1"/>
  <c r="F20" i="1" s="1"/>
  <c r="G21" i="1"/>
  <c r="G20" i="1" s="1"/>
  <c r="H21" i="1"/>
  <c r="H20" i="1" s="1"/>
  <c r="I21" i="1"/>
  <c r="I20" i="1" s="1"/>
  <c r="I24" i="1" l="1"/>
  <c r="I22" i="1" s="1"/>
  <c r="Q22" i="1" s="1"/>
  <c r="F18" i="1"/>
  <c r="F16" i="1" s="1"/>
  <c r="F15" i="1" s="1"/>
  <c r="F19" i="1"/>
  <c r="I19" i="1"/>
  <c r="E19" i="1"/>
  <c r="H18" i="1"/>
  <c r="H16" i="1" s="1"/>
  <c r="H15" i="1" s="1"/>
  <c r="E18" i="1"/>
  <c r="E16" i="1" s="1"/>
  <c r="E15" i="1" s="1"/>
  <c r="I18" i="1"/>
  <c r="I16" i="1" s="1"/>
  <c r="I15" i="1" s="1"/>
  <c r="H19" i="1"/>
  <c r="G18" i="1"/>
  <c r="G19" i="1"/>
  <c r="G16" i="1" s="1"/>
  <c r="G15" i="1" s="1"/>
  <c r="S17" i="1" l="1"/>
  <c r="D26" i="1"/>
  <c r="D15" i="1" s="1"/>
  <c r="S19" i="1"/>
  <c r="S20" i="1"/>
  <c r="S21" i="1"/>
  <c r="S28" i="1" l="1"/>
  <c r="S29" i="1"/>
  <c r="S25" i="1"/>
  <c r="S24" i="1"/>
  <c r="J26" i="1" l="1"/>
  <c r="J15" i="1" s="1"/>
  <c r="S27" i="1"/>
  <c r="S18" i="1"/>
  <c r="S26" i="1" l="1"/>
  <c r="S15" i="1"/>
  <c r="S16" i="1"/>
</calcChain>
</file>

<file path=xl/sharedStrings.xml><?xml version="1.0" encoding="utf-8"?>
<sst xmlns="http://schemas.openxmlformats.org/spreadsheetml/2006/main" count="83" uniqueCount="44">
  <si>
    <t/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</si>
  <si>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</si>
  <si>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</si>
  <si>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</si>
  <si>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</si>
  <si>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</si>
  <si>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</si>
  <si>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</si>
  <si>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</si>
  <si>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</si>
  <si>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</si>
  <si>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</si>
  <si>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</si>
  <si>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% исполнения</t>
  </si>
  <si>
    <t>Наименование расходов</t>
  </si>
  <si>
    <t>РАСПРЕДЕЛЕНИЕ</t>
  </si>
  <si>
    <t>классификации расходов бюджета муниципального образования Поломское сельское поселение</t>
  </si>
  <si>
    <t xml:space="preserve">Белохолуницкого района Кировской области </t>
  </si>
  <si>
    <t>РЗ</t>
  </si>
  <si>
    <t>ПРз</t>
  </si>
  <si>
    <t>00</t>
  </si>
  <si>
    <t>01</t>
  </si>
  <si>
    <t>02</t>
  </si>
  <si>
    <t>04</t>
  </si>
  <si>
    <t>03</t>
  </si>
  <si>
    <t>09</t>
  </si>
  <si>
    <t>05</t>
  </si>
  <si>
    <t>10</t>
  </si>
  <si>
    <t xml:space="preserve">Всего расходов:   </t>
  </si>
  <si>
    <t>бюджетных ассигнований по разделам, подразделам,  расходов</t>
  </si>
  <si>
    <t>Приложение 2</t>
  </si>
  <si>
    <t>(тыс.руб)</t>
  </si>
  <si>
    <t>к постановлению</t>
  </si>
  <si>
    <t>за 2 квартал  2023 года</t>
  </si>
  <si>
    <t>Утверждено на 2023 год</t>
  </si>
  <si>
    <t>Фактические расходы за 2 квартал 2023 года</t>
  </si>
  <si>
    <t xml:space="preserve">    НАЦИОНАЛЬНАЯ БЕЗОПАСНОСТЬ И ПРАВООХРАНИТЕЛЬНАЯ ДЕЯТЕЛЬНОСТЬ</t>
  </si>
  <si>
    <t>Организация деятельности народных дружин</t>
  </si>
  <si>
    <t>14</t>
  </si>
  <si>
    <t xml:space="preserve"> Социальное обеспечение населения</t>
  </si>
  <si>
    <t xml:space="preserve">    ФИЗИЧЕСКАЯ КУЛЬТУРА И СПОРТ</t>
  </si>
  <si>
    <t>000</t>
  </si>
  <si>
    <t xml:space="preserve">      Массовый спорт</t>
  </si>
  <si>
    <t xml:space="preserve">от 03.07.2023 № 42-П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</si>
</sst>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  <font>
      <b/>
      <sz val="10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41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4" xfId="7" applyNumberFormat="1" applyBorder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2" fontId="8" fillId="3" borderId="1" xfId="21" applyNumberFormat="1" applyFont="1" applyBorder="1" applyProtection="1">
      <alignment horizontal="right" vertical="top" shrinkToFit="1"/>
    </xf>
    <xf numFmtId="2" fontId="8" fillId="4" borderId="1" xfId="24" applyNumberFormat="1" applyFont="1" applyBorder="1" applyProtection="1">
      <alignment horizontal="right" vertical="top" shrinkToFit="1"/>
    </xf>
    <xf numFmtId="2" fontId="8" fillId="0" borderId="1" xfId="8" applyNumberFormat="1" applyFont="1" applyBorder="1" applyAlignment="1" applyProtection="1">
      <alignment horizontal="center" vertical="top"/>
    </xf>
    <xf numFmtId="2" fontId="8" fillId="3" borderId="1" xfId="21" applyNumberFormat="1" applyFont="1" applyBorder="1" applyAlignment="1" applyProtection="1">
      <alignment horizontal="center" vertical="top" shrinkToFit="1"/>
    </xf>
    <xf numFmtId="2" fontId="8" fillId="4" borderId="1" xfId="24" applyNumberFormat="1" applyFont="1" applyBorder="1" applyAlignment="1" applyProtection="1">
      <alignment horizontal="center" vertical="top" shrinkToFit="1"/>
    </xf>
    <xf numFmtId="0" fontId="9" fillId="0" borderId="1" xfId="19" applyNumberFormat="1" applyFont="1" applyBorder="1" applyAlignment="1" applyProtection="1">
      <alignment vertical="top" wrapText="1" shrinkToFit="1"/>
    </xf>
    <xf numFmtId="0" fontId="4" fillId="0" borderId="1" xfId="17" applyNumberFormat="1" applyBorder="1" applyAlignment="1" applyProtection="1">
      <alignment vertical="top" wrapText="1"/>
    </xf>
    <xf numFmtId="0" fontId="4" fillId="0" borderId="5" xfId="7" applyNumberFormat="1" applyBorder="1" applyProtection="1">
      <alignment horizontal="center" vertical="center" wrapText="1"/>
    </xf>
    <xf numFmtId="49" fontId="5" fillId="0" borderId="1" xfId="20" applyNumberFormat="1" applyFont="1" applyBorder="1" applyAlignment="1" applyProtection="1">
      <alignment horizontal="center" vertical="top" shrinkToFit="1"/>
    </xf>
    <xf numFmtId="49" fontId="8" fillId="0" borderId="1" xfId="20" applyNumberFormat="1" applyFont="1" applyBorder="1" applyAlignment="1" applyProtection="1">
      <alignment horizontal="center" vertical="center" shrinkToFit="1"/>
    </xf>
    <xf numFmtId="4" fontId="5" fillId="3" borderId="1" xfId="21" applyNumberFormat="1" applyFont="1" applyBorder="1" applyAlignment="1" applyProtection="1">
      <alignment horizontal="right" vertical="center" shrinkToFit="1"/>
    </xf>
    <xf numFmtId="4" fontId="5" fillId="3" borderId="2" xfId="21" applyNumberFormat="1" applyProtection="1">
      <alignment horizontal="right" vertical="top" shrinkToFit="1"/>
    </xf>
    <xf numFmtId="49" fontId="4" fillId="0" borderId="2" xfId="19" applyNumberFormat="1" applyAlignment="1" applyProtection="1">
      <alignment horizontal="center" vertical="top" shrinkToFit="1"/>
    </xf>
    <xf numFmtId="1" fontId="4" fillId="0" borderId="2" xfId="19" applyNumberFormat="1" applyAlignment="1" applyProtection="1">
      <alignment horizontal="center" vertical="top" shrinkToFit="1"/>
    </xf>
    <xf numFmtId="0" fontId="4" fillId="0" borderId="1" xfId="7" applyBorder="1">
      <alignment horizontal="center" vertical="center" wrapText="1"/>
    </xf>
    <xf numFmtId="0" fontId="4" fillId="0" borderId="0" xfId="17" applyAlignment="1">
      <alignment vertical="top" wrapText="1"/>
    </xf>
    <xf numFmtId="1" fontId="4" fillId="0" borderId="2" xfId="19" applyAlignment="1">
      <alignment horizontal="center" vertical="top" shrinkToFit="1"/>
    </xf>
    <xf numFmtId="49" fontId="4" fillId="0" borderId="2" xfId="19" applyNumberFormat="1" applyAlignment="1">
      <alignment horizontal="center" vertical="top" shrinkToFit="1"/>
    </xf>
    <xf numFmtId="4" fontId="5" fillId="3" borderId="2" xfId="21">
      <alignment horizontal="right" vertical="top" shrinkToFit="1"/>
    </xf>
    <xf numFmtId="4" fontId="5" fillId="4" borderId="2" xfId="24">
      <alignment horizontal="right" vertical="top" shrinkToFit="1"/>
    </xf>
    <xf numFmtId="0" fontId="0" fillId="0" borderId="1" xfId="0" applyBorder="1" applyProtection="1">
      <protection locked="0"/>
    </xf>
    <xf numFmtId="0" fontId="10" fillId="0" borderId="1" xfId="0" applyFont="1" applyBorder="1" applyAlignment="1" applyProtection="1">
      <alignment horizontal="center" vertical="top"/>
      <protection locked="0"/>
    </xf>
    <xf numFmtId="49" fontId="5" fillId="0" borderId="2" xfId="19" applyNumberFormat="1" applyFont="1" applyAlignment="1">
      <alignment horizontal="center" vertical="top" shrinkToFit="1"/>
    </xf>
    <xf numFmtId="0" fontId="4" fillId="0" borderId="0" xfId="8"/>
    <xf numFmtId="0" fontId="4" fillId="0" borderId="1" xfId="17" applyBorder="1" applyAlignment="1">
      <alignment vertical="top" wrapText="1"/>
    </xf>
    <xf numFmtId="0" fontId="7" fillId="0" borderId="0" xfId="15" applyNumberFormat="1" applyFont="1" applyAlignment="1" applyProtection="1">
      <alignment horizontal="center" wrapText="1"/>
    </xf>
    <xf numFmtId="0" fontId="7" fillId="0" borderId="0" xfId="15" applyNumberFormat="1" applyFont="1" applyAlignment="1" applyProtection="1">
      <alignment horizontal="center"/>
    </xf>
    <xf numFmtId="0" fontId="4" fillId="0" borderId="0" xfId="16" applyNumberFormat="1" applyProtection="1">
      <alignment horizontal="right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T32"/>
  <sheetViews>
    <sheetView showGridLines="0" tabSelected="1" zoomScaleNormal="100" workbookViewId="0">
      <selection activeCell="A4" sqref="A4:S4"/>
    </sheetView>
  </sheetViews>
  <sheetFormatPr defaultRowHeight="15" outlineLevelRow="7" x14ac:dyDescent="0.25"/>
  <cols>
    <col min="1" max="1" width="40" style="1" customWidth="1"/>
    <col min="2" max="3" width="7.7109375" style="1" customWidth="1"/>
    <col min="4" max="4" width="16.140625" style="1" customWidth="1"/>
    <col min="5" max="9" width="9.140625" style="1" hidden="1" customWidth="1"/>
    <col min="10" max="10" width="16.42578125" style="1" customWidth="1"/>
    <col min="11" max="18" width="9.140625" style="1" hidden="1" customWidth="1"/>
    <col min="19" max="19" width="13.28515625" style="1" customWidth="1"/>
    <col min="20" max="16384" width="9.140625" style="1"/>
  </cols>
  <sheetData>
    <row r="1" spans="1:19" x14ac:dyDescent="0.25">
      <c r="A1" s="39" t="s">
        <v>30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</row>
    <row r="2" spans="1:19" ht="15.75" customHeight="1" x14ac:dyDescent="0.25">
      <c r="A2" s="40" t="s">
        <v>32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</row>
    <row r="3" spans="1:19" ht="15.75" customHeight="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</row>
    <row r="4" spans="1:19" ht="15.75" customHeight="1" x14ac:dyDescent="0.25">
      <c r="A4" s="40" t="s">
        <v>43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</row>
    <row r="5" spans="1:19" ht="15.75" customHeight="1" x14ac:dyDescent="0.25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9"/>
    </row>
    <row r="6" spans="1:19" ht="15.75" customHeight="1" x14ac:dyDescent="0.25">
      <c r="A6" s="37" t="s">
        <v>15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</row>
    <row r="7" spans="1:19" ht="18" customHeight="1" x14ac:dyDescent="0.25">
      <c r="A7" s="36" t="s">
        <v>29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</row>
    <row r="8" spans="1:19" ht="15.75" customHeight="1" x14ac:dyDescent="0.25">
      <c r="A8" s="36" t="s">
        <v>16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</row>
    <row r="9" spans="1:19" ht="15.75" customHeight="1" x14ac:dyDescent="0.25">
      <c r="A9" s="36" t="s">
        <v>17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</row>
    <row r="10" spans="1:19" ht="15.75" customHeight="1" x14ac:dyDescent="0.25">
      <c r="A10" s="36" t="s">
        <v>33</v>
      </c>
      <c r="B10" s="36"/>
      <c r="C10" s="36"/>
      <c r="D10" s="36"/>
      <c r="E10" s="36"/>
      <c r="F10" s="36"/>
      <c r="G10" s="36"/>
      <c r="H10" s="36"/>
      <c r="I10" s="36"/>
      <c r="J10" s="36"/>
      <c r="K10" s="10"/>
      <c r="L10" s="10"/>
      <c r="M10" s="10"/>
      <c r="N10" s="10"/>
      <c r="O10" s="10"/>
      <c r="P10" s="10"/>
      <c r="Q10" s="10"/>
      <c r="R10" s="10"/>
      <c r="S10" s="10"/>
    </row>
    <row r="11" spans="1:19" ht="15" customHeight="1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 t="s">
        <v>31</v>
      </c>
      <c r="K11" s="10"/>
      <c r="L11" s="10"/>
      <c r="M11" s="10"/>
      <c r="N11" s="10"/>
      <c r="O11" s="10"/>
      <c r="P11" s="10"/>
      <c r="Q11" s="10"/>
      <c r="R11" s="10"/>
      <c r="S11" s="10"/>
    </row>
    <row r="12" spans="1:19" ht="16.5" hidden="1" customHeight="1" x14ac:dyDescent="0.25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</row>
    <row r="13" spans="1:19" ht="5.2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2"/>
    </row>
    <row r="14" spans="1:19" ht="69" customHeight="1" x14ac:dyDescent="0.25">
      <c r="A14" s="18" t="s">
        <v>14</v>
      </c>
      <c r="B14" s="3" t="s">
        <v>18</v>
      </c>
      <c r="C14" s="3" t="s">
        <v>19</v>
      </c>
      <c r="D14" s="3" t="s">
        <v>34</v>
      </c>
      <c r="E14" s="3" t="s">
        <v>0</v>
      </c>
      <c r="F14" s="3" t="s">
        <v>0</v>
      </c>
      <c r="G14" s="3" t="s">
        <v>0</v>
      </c>
      <c r="H14" s="3" t="s">
        <v>0</v>
      </c>
      <c r="I14" s="4" t="s">
        <v>0</v>
      </c>
      <c r="J14" s="25" t="s">
        <v>35</v>
      </c>
      <c r="K14" s="5" t="s">
        <v>0</v>
      </c>
      <c r="L14" s="5" t="s">
        <v>0</v>
      </c>
      <c r="M14" s="5" t="s">
        <v>0</v>
      </c>
      <c r="N14" s="5" t="s">
        <v>0</v>
      </c>
      <c r="O14" s="5" t="s">
        <v>0</v>
      </c>
      <c r="P14" s="5" t="s">
        <v>0</v>
      </c>
      <c r="Q14" s="5" t="s">
        <v>0</v>
      </c>
      <c r="R14" s="5" t="s">
        <v>0</v>
      </c>
      <c r="S14" s="6" t="s">
        <v>13</v>
      </c>
    </row>
    <row r="15" spans="1:19" ht="15" customHeight="1" outlineLevel="1" x14ac:dyDescent="0.25">
      <c r="A15" s="16" t="s">
        <v>28</v>
      </c>
      <c r="B15" s="19" t="s">
        <v>20</v>
      </c>
      <c r="C15" s="20" t="s">
        <v>20</v>
      </c>
      <c r="D15" s="21">
        <f>D16+D20+D22+D24+D26+D28+D31</f>
        <v>4254.43</v>
      </c>
      <c r="E15" s="21" t="e">
        <f t="shared" ref="E15:J15" si="0">E16+E20+E26+E28+E24+E22</f>
        <v>#REF!</v>
      </c>
      <c r="F15" s="21" t="e">
        <f t="shared" si="0"/>
        <v>#REF!</v>
      </c>
      <c r="G15" s="21" t="e">
        <f t="shared" si="0"/>
        <v>#REF!</v>
      </c>
      <c r="H15" s="21" t="e">
        <f t="shared" si="0"/>
        <v>#REF!</v>
      </c>
      <c r="I15" s="21" t="e">
        <f t="shared" si="0"/>
        <v>#REF!</v>
      </c>
      <c r="J15" s="21">
        <f t="shared" si="0"/>
        <v>1437.0700000000002</v>
      </c>
      <c r="K15" s="12"/>
      <c r="L15" s="12"/>
      <c r="M15" s="12"/>
      <c r="N15" s="12"/>
      <c r="O15" s="12"/>
      <c r="P15" s="12"/>
      <c r="Q15" s="11"/>
      <c r="R15" s="11"/>
      <c r="S15" s="13">
        <f>J15/D15*100</f>
        <v>33.778202955507552</v>
      </c>
    </row>
    <row r="16" spans="1:19" outlineLevel="2" x14ac:dyDescent="0.25">
      <c r="A16" s="17" t="s">
        <v>1</v>
      </c>
      <c r="B16" s="19" t="s">
        <v>21</v>
      </c>
      <c r="C16" s="23" t="s">
        <v>20</v>
      </c>
      <c r="D16" s="22">
        <f>D17+D18+D19</f>
        <v>2997.05</v>
      </c>
      <c r="E16" s="22" t="e">
        <f t="shared" ref="E16:J16" si="1">E17+E18+E19</f>
        <v>#REF!</v>
      </c>
      <c r="F16" s="22" t="e">
        <f t="shared" si="1"/>
        <v>#REF!</v>
      </c>
      <c r="G16" s="22" t="e">
        <f t="shared" si="1"/>
        <v>#REF!</v>
      </c>
      <c r="H16" s="22" t="e">
        <f t="shared" si="1"/>
        <v>#REF!</v>
      </c>
      <c r="I16" s="22" t="e">
        <f t="shared" si="1"/>
        <v>#REF!</v>
      </c>
      <c r="J16" s="22">
        <f t="shared" si="1"/>
        <v>1061.28</v>
      </c>
      <c r="K16" s="15"/>
      <c r="L16" s="15"/>
      <c r="M16" s="15"/>
      <c r="N16" s="15"/>
      <c r="O16" s="15"/>
      <c r="P16" s="15"/>
      <c r="Q16" s="14"/>
      <c r="R16" s="14"/>
      <c r="S16" s="13">
        <f t="shared" ref="S16:S27" si="2">J16/D16*100</f>
        <v>35.410820640296286</v>
      </c>
    </row>
    <row r="17" spans="1:20" ht="38.25" outlineLevel="3" x14ac:dyDescent="0.25">
      <c r="A17" s="17" t="s">
        <v>2</v>
      </c>
      <c r="B17" s="19" t="s">
        <v>21</v>
      </c>
      <c r="C17" s="23" t="s">
        <v>22</v>
      </c>
      <c r="D17" s="22">
        <v>662.3</v>
      </c>
      <c r="E17" s="22" t="e">
        <f>#REF!</f>
        <v>#REF!</v>
      </c>
      <c r="F17" s="22" t="e">
        <f>#REF!</f>
        <v>#REF!</v>
      </c>
      <c r="G17" s="22" t="e">
        <f>#REF!</f>
        <v>#REF!</v>
      </c>
      <c r="H17" s="22" t="e">
        <f>#REF!</f>
        <v>#REF!</v>
      </c>
      <c r="I17" s="22" t="e">
        <f>#REF!</f>
        <v>#REF!</v>
      </c>
      <c r="J17" s="22">
        <v>324.06</v>
      </c>
      <c r="K17" s="15"/>
      <c r="L17" s="15"/>
      <c r="M17" s="15"/>
      <c r="N17" s="15"/>
      <c r="O17" s="15"/>
      <c r="P17" s="15"/>
      <c r="Q17" s="14"/>
      <c r="R17" s="14"/>
      <c r="S17" s="13">
        <f t="shared" si="2"/>
        <v>48.929488147365248</v>
      </c>
    </row>
    <row r="18" spans="1:20" ht="63.75" outlineLevel="3" x14ac:dyDescent="0.25">
      <c r="A18" s="17" t="s">
        <v>3</v>
      </c>
      <c r="B18" s="19" t="s">
        <v>21</v>
      </c>
      <c r="C18" s="23" t="s">
        <v>23</v>
      </c>
      <c r="D18" s="22">
        <v>1776.72</v>
      </c>
      <c r="E18" s="22" t="e">
        <f>#REF!</f>
        <v>#REF!</v>
      </c>
      <c r="F18" s="22" t="e">
        <f>#REF!</f>
        <v>#REF!</v>
      </c>
      <c r="G18" s="22" t="e">
        <f>#REF!</f>
        <v>#REF!</v>
      </c>
      <c r="H18" s="22" t="e">
        <f>#REF!</f>
        <v>#REF!</v>
      </c>
      <c r="I18" s="22" t="e">
        <f>#REF!</f>
        <v>#REF!</v>
      </c>
      <c r="J18" s="22">
        <v>557.97</v>
      </c>
      <c r="K18" s="15"/>
      <c r="L18" s="15"/>
      <c r="M18" s="15"/>
      <c r="N18" s="15"/>
      <c r="O18" s="15"/>
      <c r="P18" s="15"/>
      <c r="Q18" s="14"/>
      <c r="R18" s="14"/>
      <c r="S18" s="13">
        <f t="shared" si="2"/>
        <v>31.404498176414968</v>
      </c>
    </row>
    <row r="19" spans="1:20" outlineLevel="7" x14ac:dyDescent="0.25">
      <c r="A19" s="17" t="s">
        <v>4</v>
      </c>
      <c r="B19" s="19" t="s">
        <v>21</v>
      </c>
      <c r="C19" s="24">
        <v>13</v>
      </c>
      <c r="D19" s="22">
        <v>558.03</v>
      </c>
      <c r="E19" s="22" t="e">
        <f>#REF!+#REF!</f>
        <v>#REF!</v>
      </c>
      <c r="F19" s="22" t="e">
        <f>#REF!+#REF!</f>
        <v>#REF!</v>
      </c>
      <c r="G19" s="22" t="e">
        <f>#REF!+#REF!</f>
        <v>#REF!</v>
      </c>
      <c r="H19" s="22" t="e">
        <f>#REF!+#REF!</f>
        <v>#REF!</v>
      </c>
      <c r="I19" s="22" t="e">
        <f>#REF!+#REF!</f>
        <v>#REF!</v>
      </c>
      <c r="J19" s="22">
        <v>179.25</v>
      </c>
      <c r="K19" s="15"/>
      <c r="L19" s="15"/>
      <c r="M19" s="15"/>
      <c r="N19" s="15"/>
      <c r="O19" s="15"/>
      <c r="P19" s="15"/>
      <c r="Q19" s="14"/>
      <c r="R19" s="14"/>
      <c r="S19" s="13">
        <f t="shared" si="2"/>
        <v>32.121928928552229</v>
      </c>
    </row>
    <row r="20" spans="1:20" outlineLevel="6" x14ac:dyDescent="0.25">
      <c r="A20" s="17" t="s">
        <v>5</v>
      </c>
      <c r="B20" s="19" t="s">
        <v>22</v>
      </c>
      <c r="C20" s="23" t="s">
        <v>20</v>
      </c>
      <c r="D20" s="22">
        <f>D21</f>
        <v>129.80000000000001</v>
      </c>
      <c r="E20" s="22" t="e">
        <f t="shared" ref="E20:J20" si="3">E21</f>
        <v>#REF!</v>
      </c>
      <c r="F20" s="22" t="e">
        <f t="shared" si="3"/>
        <v>#REF!</v>
      </c>
      <c r="G20" s="22" t="e">
        <f t="shared" si="3"/>
        <v>#REF!</v>
      </c>
      <c r="H20" s="22" t="e">
        <f t="shared" si="3"/>
        <v>#REF!</v>
      </c>
      <c r="I20" s="22" t="e">
        <f t="shared" si="3"/>
        <v>#REF!</v>
      </c>
      <c r="J20" s="22">
        <f t="shared" si="3"/>
        <v>52.66</v>
      </c>
      <c r="K20" s="15"/>
      <c r="L20" s="15"/>
      <c r="M20" s="15"/>
      <c r="N20" s="15"/>
      <c r="O20" s="15"/>
      <c r="P20" s="15"/>
      <c r="Q20" s="14"/>
      <c r="R20" s="14"/>
      <c r="S20" s="13">
        <f t="shared" si="2"/>
        <v>40.570107858243446</v>
      </c>
    </row>
    <row r="21" spans="1:20" ht="25.5" outlineLevel="7" x14ac:dyDescent="0.25">
      <c r="A21" s="17" t="s">
        <v>6</v>
      </c>
      <c r="B21" s="19" t="s">
        <v>22</v>
      </c>
      <c r="C21" s="23" t="s">
        <v>24</v>
      </c>
      <c r="D21" s="22">
        <v>129.80000000000001</v>
      </c>
      <c r="E21" s="22" t="e">
        <f>#REF!</f>
        <v>#REF!</v>
      </c>
      <c r="F21" s="22" t="e">
        <f>#REF!</f>
        <v>#REF!</v>
      </c>
      <c r="G21" s="22" t="e">
        <f>#REF!</f>
        <v>#REF!</v>
      </c>
      <c r="H21" s="22" t="e">
        <f>#REF!</f>
        <v>#REF!</v>
      </c>
      <c r="I21" s="22" t="e">
        <f>#REF!</f>
        <v>#REF!</v>
      </c>
      <c r="J21" s="22">
        <v>52.66</v>
      </c>
      <c r="K21" s="15"/>
      <c r="L21" s="15"/>
      <c r="M21" s="15"/>
      <c r="N21" s="15"/>
      <c r="O21" s="15"/>
      <c r="P21" s="15"/>
      <c r="Q21" s="14"/>
      <c r="R21" s="14"/>
      <c r="S21" s="13">
        <f t="shared" si="2"/>
        <v>40.570107858243446</v>
      </c>
    </row>
    <row r="22" spans="1:20" ht="25.5" outlineLevel="7" x14ac:dyDescent="0.25">
      <c r="A22" s="26" t="s">
        <v>36</v>
      </c>
      <c r="B22" s="28" t="s">
        <v>24</v>
      </c>
      <c r="C22" s="28" t="s">
        <v>20</v>
      </c>
      <c r="D22" s="22">
        <f>D23</f>
        <v>6</v>
      </c>
      <c r="E22" s="27"/>
      <c r="F22" s="27"/>
      <c r="G22" s="27"/>
      <c r="H22" s="27"/>
      <c r="I22" s="29" t="e">
        <f>I24+I25</f>
        <v>#REF!</v>
      </c>
      <c r="J22" s="29">
        <f>J23</f>
        <v>0</v>
      </c>
      <c r="K22" s="29">
        <f t="shared" ref="K22:P22" si="4">K24+K25</f>
        <v>0</v>
      </c>
      <c r="L22" s="29">
        <f t="shared" si="4"/>
        <v>0</v>
      </c>
      <c r="M22" s="29">
        <f t="shared" si="4"/>
        <v>0</v>
      </c>
      <c r="N22" s="29">
        <f t="shared" si="4"/>
        <v>0</v>
      </c>
      <c r="O22" s="29">
        <f t="shared" si="4"/>
        <v>0</v>
      </c>
      <c r="P22" s="29">
        <f t="shared" si="4"/>
        <v>0</v>
      </c>
      <c r="Q22" s="30" t="e">
        <f t="shared" ref="Q22:Q23" si="5">P22/I22*100</f>
        <v>#REF!</v>
      </c>
      <c r="S22" s="13">
        <f t="shared" si="2"/>
        <v>0</v>
      </c>
    </row>
    <row r="23" spans="1:20" ht="25.5" outlineLevel="7" x14ac:dyDescent="0.25">
      <c r="A23" s="26" t="s">
        <v>37</v>
      </c>
      <c r="B23" s="28" t="s">
        <v>24</v>
      </c>
      <c r="C23" s="28" t="s">
        <v>38</v>
      </c>
      <c r="D23" s="22">
        <v>6</v>
      </c>
      <c r="E23" s="27"/>
      <c r="F23" s="27"/>
      <c r="G23" s="27"/>
      <c r="H23" s="27"/>
      <c r="I23" s="29">
        <v>1.4</v>
      </c>
      <c r="J23" s="29">
        <v>0</v>
      </c>
      <c r="K23" s="29"/>
      <c r="L23" s="29"/>
      <c r="M23" s="29"/>
      <c r="N23" s="29"/>
      <c r="O23" s="29"/>
      <c r="P23" s="29">
        <v>0</v>
      </c>
      <c r="Q23" s="30">
        <f t="shared" si="5"/>
        <v>0</v>
      </c>
      <c r="S23" s="31">
        <f t="shared" si="2"/>
        <v>0</v>
      </c>
    </row>
    <row r="24" spans="1:20" outlineLevel="3" x14ac:dyDescent="0.25">
      <c r="A24" s="17" t="s">
        <v>7</v>
      </c>
      <c r="B24" s="19" t="s">
        <v>23</v>
      </c>
      <c r="C24" s="23" t="s">
        <v>20</v>
      </c>
      <c r="D24" s="22">
        <f>D25</f>
        <v>657.48</v>
      </c>
      <c r="E24" s="22" t="e">
        <f t="shared" ref="E24:J24" si="6">E25</f>
        <v>#REF!</v>
      </c>
      <c r="F24" s="22" t="e">
        <f t="shared" si="6"/>
        <v>#REF!</v>
      </c>
      <c r="G24" s="22" t="e">
        <f t="shared" si="6"/>
        <v>#REF!</v>
      </c>
      <c r="H24" s="22" t="e">
        <f t="shared" si="6"/>
        <v>#REF!</v>
      </c>
      <c r="I24" s="22" t="e">
        <f t="shared" si="6"/>
        <v>#REF!</v>
      </c>
      <c r="J24" s="22">
        <f t="shared" si="6"/>
        <v>180.69</v>
      </c>
      <c r="K24" s="15"/>
      <c r="L24" s="15"/>
      <c r="M24" s="15"/>
      <c r="N24" s="15"/>
      <c r="O24" s="15"/>
      <c r="P24" s="15"/>
      <c r="Q24" s="14"/>
      <c r="R24" s="14"/>
      <c r="S24" s="13">
        <f t="shared" si="2"/>
        <v>27.482204781894502</v>
      </c>
    </row>
    <row r="25" spans="1:20" outlineLevel="7" x14ac:dyDescent="0.25">
      <c r="A25" s="17" t="s">
        <v>8</v>
      </c>
      <c r="B25" s="19" t="s">
        <v>23</v>
      </c>
      <c r="C25" s="23" t="s">
        <v>25</v>
      </c>
      <c r="D25" s="22">
        <v>657.48</v>
      </c>
      <c r="E25" s="22" t="e">
        <f>#REF!</f>
        <v>#REF!</v>
      </c>
      <c r="F25" s="22" t="e">
        <f>#REF!</f>
        <v>#REF!</v>
      </c>
      <c r="G25" s="22" t="e">
        <f>#REF!</f>
        <v>#REF!</v>
      </c>
      <c r="H25" s="22" t="e">
        <f>#REF!</f>
        <v>#REF!</v>
      </c>
      <c r="I25" s="22" t="e">
        <f>#REF!</f>
        <v>#REF!</v>
      </c>
      <c r="J25" s="22">
        <v>180.69</v>
      </c>
      <c r="K25" s="15"/>
      <c r="L25" s="15"/>
      <c r="M25" s="15"/>
      <c r="N25" s="15"/>
      <c r="O25" s="15"/>
      <c r="P25" s="15"/>
      <c r="Q25" s="14"/>
      <c r="R25" s="14"/>
      <c r="S25" s="13">
        <f t="shared" si="2"/>
        <v>27.482204781894502</v>
      </c>
    </row>
    <row r="26" spans="1:20" ht="25.5" outlineLevel="3" x14ac:dyDescent="0.25">
      <c r="A26" s="17" t="s">
        <v>9</v>
      </c>
      <c r="B26" s="19" t="s">
        <v>26</v>
      </c>
      <c r="C26" s="23" t="s">
        <v>20</v>
      </c>
      <c r="D26" s="22">
        <f>D27</f>
        <v>272.39999999999998</v>
      </c>
      <c r="E26" s="22" t="e">
        <f t="shared" ref="E26:J26" si="7">E27</f>
        <v>#REF!</v>
      </c>
      <c r="F26" s="22" t="e">
        <f t="shared" si="7"/>
        <v>#REF!</v>
      </c>
      <c r="G26" s="22" t="e">
        <f t="shared" si="7"/>
        <v>#REF!</v>
      </c>
      <c r="H26" s="22" t="e">
        <f t="shared" si="7"/>
        <v>#REF!</v>
      </c>
      <c r="I26" s="22" t="e">
        <f t="shared" si="7"/>
        <v>#REF!</v>
      </c>
      <c r="J26" s="22">
        <f t="shared" si="7"/>
        <v>50.96</v>
      </c>
      <c r="K26" s="15"/>
      <c r="L26" s="15"/>
      <c r="M26" s="15"/>
      <c r="N26" s="15"/>
      <c r="O26" s="15"/>
      <c r="P26" s="15"/>
      <c r="Q26" s="14"/>
      <c r="R26" s="14"/>
      <c r="S26" s="13">
        <f t="shared" si="2"/>
        <v>18.707782672540382</v>
      </c>
    </row>
    <row r="27" spans="1:20" outlineLevel="7" x14ac:dyDescent="0.25">
      <c r="A27" s="17" t="s">
        <v>10</v>
      </c>
      <c r="B27" s="19" t="s">
        <v>26</v>
      </c>
      <c r="C27" s="23" t="s">
        <v>24</v>
      </c>
      <c r="D27" s="22">
        <v>272.39999999999998</v>
      </c>
      <c r="E27" s="22" t="e">
        <f>#REF!+#REF!</f>
        <v>#REF!</v>
      </c>
      <c r="F27" s="22" t="e">
        <f>#REF!+#REF!</f>
        <v>#REF!</v>
      </c>
      <c r="G27" s="22" t="e">
        <f>#REF!+#REF!</f>
        <v>#REF!</v>
      </c>
      <c r="H27" s="22" t="e">
        <f>#REF!+#REF!</f>
        <v>#REF!</v>
      </c>
      <c r="I27" s="22" t="e">
        <f>#REF!+#REF!</f>
        <v>#REF!</v>
      </c>
      <c r="J27" s="22">
        <v>50.96</v>
      </c>
      <c r="K27" s="15"/>
      <c r="L27" s="15"/>
      <c r="M27" s="15"/>
      <c r="N27" s="15"/>
      <c r="O27" s="15"/>
      <c r="P27" s="15"/>
      <c r="Q27" s="14"/>
      <c r="R27" s="14"/>
      <c r="S27" s="13">
        <f t="shared" si="2"/>
        <v>18.707782672540382</v>
      </c>
    </row>
    <row r="28" spans="1:20" outlineLevel="7" x14ac:dyDescent="0.25">
      <c r="A28" s="17" t="s">
        <v>11</v>
      </c>
      <c r="B28" s="19" t="s">
        <v>27</v>
      </c>
      <c r="C28" s="23" t="s">
        <v>20</v>
      </c>
      <c r="D28" s="22">
        <f>D29+D30</f>
        <v>187.7</v>
      </c>
      <c r="E28" s="22" t="e">
        <f t="shared" ref="E28:J28" si="8">E29+E30</f>
        <v>#REF!</v>
      </c>
      <c r="F28" s="22" t="e">
        <f t="shared" si="8"/>
        <v>#REF!</v>
      </c>
      <c r="G28" s="22" t="e">
        <f t="shared" si="8"/>
        <v>#REF!</v>
      </c>
      <c r="H28" s="22" t="e">
        <f t="shared" si="8"/>
        <v>#REF!</v>
      </c>
      <c r="I28" s="22" t="e">
        <f t="shared" si="8"/>
        <v>#REF!</v>
      </c>
      <c r="J28" s="22">
        <f t="shared" si="8"/>
        <v>91.48</v>
      </c>
      <c r="K28" s="15"/>
      <c r="L28" s="15"/>
      <c r="M28" s="15"/>
      <c r="N28" s="15"/>
      <c r="O28" s="15"/>
      <c r="P28" s="15"/>
      <c r="Q28" s="14"/>
      <c r="R28" s="14"/>
      <c r="S28" s="13">
        <f t="shared" ref="S28:S29" si="9">J28/D28*100</f>
        <v>48.737346830047954</v>
      </c>
    </row>
    <row r="29" spans="1:20" outlineLevel="7" x14ac:dyDescent="0.25">
      <c r="A29" s="17" t="s">
        <v>12</v>
      </c>
      <c r="B29" s="19" t="s">
        <v>27</v>
      </c>
      <c r="C29" s="23" t="s">
        <v>21</v>
      </c>
      <c r="D29" s="22">
        <v>185.7</v>
      </c>
      <c r="E29" s="22" t="e">
        <f>#REF!</f>
        <v>#REF!</v>
      </c>
      <c r="F29" s="22" t="e">
        <f>#REF!</f>
        <v>#REF!</v>
      </c>
      <c r="G29" s="22" t="e">
        <f>#REF!</f>
        <v>#REF!</v>
      </c>
      <c r="H29" s="22" t="e">
        <f>#REF!</f>
        <v>#REF!</v>
      </c>
      <c r="I29" s="22" t="e">
        <f>#REF!</f>
        <v>#REF!</v>
      </c>
      <c r="J29" s="22">
        <v>91.48</v>
      </c>
      <c r="K29" s="15"/>
      <c r="L29" s="15"/>
      <c r="M29" s="15"/>
      <c r="N29" s="15"/>
      <c r="O29" s="15"/>
      <c r="P29" s="15"/>
      <c r="Q29" s="14"/>
      <c r="R29" s="14"/>
      <c r="S29" s="13">
        <f t="shared" si="9"/>
        <v>49.262250942380184</v>
      </c>
    </row>
    <row r="30" spans="1:20" outlineLevel="7" x14ac:dyDescent="0.25">
      <c r="A30" s="17" t="s">
        <v>39</v>
      </c>
      <c r="B30" s="19" t="s">
        <v>27</v>
      </c>
      <c r="C30" s="23" t="s">
        <v>24</v>
      </c>
      <c r="D30" s="22">
        <v>2</v>
      </c>
      <c r="E30" s="22" t="e">
        <f>#REF!</f>
        <v>#REF!</v>
      </c>
      <c r="F30" s="22" t="e">
        <f>#REF!</f>
        <v>#REF!</v>
      </c>
      <c r="G30" s="22" t="e">
        <f>#REF!</f>
        <v>#REF!</v>
      </c>
      <c r="H30" s="22" t="e">
        <f>#REF!</f>
        <v>#REF!</v>
      </c>
      <c r="I30" s="22" t="e">
        <f>#REF!</f>
        <v>#REF!</v>
      </c>
      <c r="J30" s="22">
        <v>0</v>
      </c>
      <c r="K30" s="15"/>
      <c r="L30" s="15"/>
      <c r="M30" s="15"/>
      <c r="N30" s="15"/>
      <c r="O30" s="15"/>
      <c r="P30" s="15"/>
      <c r="Q30" s="14"/>
      <c r="R30" s="14"/>
      <c r="S30" s="13">
        <f t="shared" ref="S30:S32" si="10">J30/D30*100</f>
        <v>0</v>
      </c>
    </row>
    <row r="31" spans="1:20" outlineLevel="1" x14ac:dyDescent="0.25">
      <c r="A31" s="35" t="s">
        <v>40</v>
      </c>
      <c r="B31" s="32">
        <v>11</v>
      </c>
      <c r="C31" s="33" t="s">
        <v>20</v>
      </c>
      <c r="D31" s="22">
        <f>D32</f>
        <v>4</v>
      </c>
      <c r="E31" s="27" t="s">
        <v>41</v>
      </c>
      <c r="F31" s="27" t="s">
        <v>41</v>
      </c>
      <c r="G31" s="27"/>
      <c r="H31" s="27"/>
      <c r="I31" s="27"/>
      <c r="J31" s="22">
        <v>0</v>
      </c>
      <c r="K31" s="27"/>
      <c r="L31" s="27"/>
      <c r="M31" s="29">
        <v>4</v>
      </c>
      <c r="N31" s="30">
        <v>4</v>
      </c>
      <c r="O31" s="30">
        <v>0</v>
      </c>
      <c r="P31" s="30">
        <v>4</v>
      </c>
      <c r="Q31" s="30">
        <v>0</v>
      </c>
      <c r="R31" s="30">
        <v>4</v>
      </c>
      <c r="S31" s="13">
        <f t="shared" si="10"/>
        <v>0</v>
      </c>
      <c r="T31" s="34"/>
    </row>
    <row r="32" spans="1:20" outlineLevel="2" x14ac:dyDescent="0.25">
      <c r="A32" s="35" t="s">
        <v>42</v>
      </c>
      <c r="B32" s="32">
        <v>11</v>
      </c>
      <c r="C32" s="33" t="s">
        <v>22</v>
      </c>
      <c r="D32" s="22">
        <v>4</v>
      </c>
      <c r="E32" s="27" t="s">
        <v>41</v>
      </c>
      <c r="F32" s="27" t="s">
        <v>41</v>
      </c>
      <c r="G32" s="27"/>
      <c r="H32" s="27"/>
      <c r="I32" s="27"/>
      <c r="J32" s="22">
        <v>0</v>
      </c>
      <c r="K32" s="27"/>
      <c r="L32" s="27"/>
      <c r="M32" s="29">
        <v>4</v>
      </c>
      <c r="N32" s="30">
        <v>4</v>
      </c>
      <c r="O32" s="30">
        <v>0</v>
      </c>
      <c r="P32" s="30">
        <v>4</v>
      </c>
      <c r="Q32" s="30">
        <v>0</v>
      </c>
      <c r="R32" s="30">
        <v>4</v>
      </c>
      <c r="S32" s="13">
        <f t="shared" si="10"/>
        <v>0</v>
      </c>
      <c r="T32" s="34"/>
    </row>
  </sheetData>
  <mergeCells count="11">
    <mergeCell ref="A7:S7"/>
    <mergeCell ref="A1:S1"/>
    <mergeCell ref="A2:S2"/>
    <mergeCell ref="A6:S6"/>
    <mergeCell ref="A3:S3"/>
    <mergeCell ref="A4:S4"/>
    <mergeCell ref="A8:S8"/>
    <mergeCell ref="A9:S9"/>
    <mergeCell ref="A10:J10"/>
    <mergeCell ref="A12:S12"/>
    <mergeCell ref="A13:R13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Polom</cp:lastModifiedBy>
  <cp:lastPrinted>2018-05-09T17:42:43Z</cp:lastPrinted>
  <dcterms:created xsi:type="dcterms:W3CDTF">2018-05-06T09:12:54Z</dcterms:created>
  <dcterms:modified xsi:type="dcterms:W3CDTF">2023-07-14T07:29:03Z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