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om\AppData\Local\Temp\Rar$DIa12532.5392\"/>
    </mc:Choice>
  </mc:AlternateContent>
  <bookViews>
    <workbookView xWindow="-120" yWindow="-120" windowWidth="19440" windowHeight="15000"/>
  </bookViews>
  <sheets>
    <sheet name="Приложение 5" sheetId="4" r:id="rId1"/>
  </sheets>
  <definedNames>
    <definedName name="_xlnm.Print_Area" localSheetId="0">'Приложение 5'!$A$1:$F$77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1" i="4" l="1"/>
  <c r="D60" i="4" s="1"/>
  <c r="F76" i="4"/>
  <c r="E75" i="4"/>
  <c r="E74" i="4"/>
  <c r="D74" i="4"/>
  <c r="D75" i="4"/>
  <c r="F67" i="4"/>
  <c r="E66" i="4"/>
  <c r="E65" i="4"/>
  <c r="D66" i="4"/>
  <c r="F66" i="4" s="1"/>
  <c r="F75" i="4" l="1"/>
  <c r="F74" i="4"/>
  <c r="D65" i="4"/>
  <c r="F65" i="4" s="1"/>
  <c r="E51" i="4" l="1"/>
  <c r="D51" i="4"/>
  <c r="E55" i="4"/>
  <c r="E54" i="4" s="1"/>
  <c r="D55" i="4"/>
  <c r="F56" i="4"/>
  <c r="F57" i="4"/>
  <c r="F58" i="4"/>
  <c r="F59" i="4"/>
  <c r="D72" i="4"/>
  <c r="D71" i="4"/>
  <c r="D69" i="4"/>
  <c r="D63" i="4"/>
  <c r="D62" i="4" s="1"/>
  <c r="D52" i="4"/>
  <c r="D49" i="4"/>
  <c r="D48" i="4" s="1"/>
  <c r="D46" i="4"/>
  <c r="D45" i="4" s="1"/>
  <c r="D41" i="4"/>
  <c r="F41" i="4" s="1"/>
  <c r="D40" i="4"/>
  <c r="F40" i="4" s="1"/>
  <c r="D37" i="4"/>
  <c r="D34" i="4" s="1"/>
  <c r="D35" i="4"/>
  <c r="D32" i="4"/>
  <c r="D29" i="4"/>
  <c r="D27" i="4"/>
  <c r="D25" i="4"/>
  <c r="D23" i="4"/>
  <c r="D16" i="4"/>
  <c r="D15" i="4" s="1"/>
  <c r="D14" i="4" s="1"/>
  <c r="F17" i="4"/>
  <c r="F18" i="4"/>
  <c r="F19" i="4"/>
  <c r="F20" i="4"/>
  <c r="F24" i="4"/>
  <c r="F26" i="4"/>
  <c r="F28" i="4"/>
  <c r="F30" i="4"/>
  <c r="F33" i="4"/>
  <c r="F36" i="4"/>
  <c r="F38" i="4"/>
  <c r="F39" i="4"/>
  <c r="F42" i="4"/>
  <c r="F47" i="4"/>
  <c r="F50" i="4"/>
  <c r="F53" i="4"/>
  <c r="F64" i="4"/>
  <c r="F70" i="4"/>
  <c r="F73" i="4"/>
  <c r="D68" i="4" l="1"/>
  <c r="F55" i="4"/>
  <c r="D54" i="4"/>
  <c r="F54" i="4"/>
  <c r="D31" i="4"/>
  <c r="D44" i="4"/>
  <c r="D22" i="4"/>
  <c r="D21" i="4" s="1"/>
  <c r="D43" i="4" l="1"/>
  <c r="D13" i="4"/>
  <c r="D77" i="4" l="1"/>
  <c r="E16" i="4"/>
  <c r="F16" i="4" s="1"/>
  <c r="E41" i="4" l="1"/>
  <c r="E40" i="4" s="1"/>
  <c r="E39" i="4" s="1"/>
  <c r="E46" i="4" l="1"/>
  <c r="E45" i="4" l="1"/>
  <c r="F45" i="4" s="1"/>
  <c r="F46" i="4"/>
  <c r="E52" i="4"/>
  <c r="F51" i="4" l="1"/>
  <c r="F52" i="4"/>
  <c r="B21" i="4"/>
  <c r="B22" i="4" s="1"/>
  <c r="B23" i="4" s="1"/>
  <c r="B24" i="4" s="1"/>
  <c r="B25" i="4" s="1"/>
  <c r="B26" i="4" s="1"/>
  <c r="B27" i="4" s="1"/>
  <c r="B28" i="4" s="1"/>
  <c r="B29" i="4" s="1"/>
  <c r="B30" i="4" s="1"/>
  <c r="E29" i="4"/>
  <c r="F29" i="4" s="1"/>
  <c r="E27" i="4"/>
  <c r="F27" i="4" s="1"/>
  <c r="E25" i="4"/>
  <c r="F25" i="4" s="1"/>
  <c r="E23" i="4"/>
  <c r="F23" i="4" s="1"/>
  <c r="E22" i="4" l="1"/>
  <c r="E21" i="4" l="1"/>
  <c r="F21" i="4" s="1"/>
  <c r="F22" i="4"/>
  <c r="E15" i="4"/>
  <c r="E32" i="4"/>
  <c r="F32" i="4" s="1"/>
  <c r="E35" i="4"/>
  <c r="F35" i="4" s="1"/>
  <c r="E37" i="4"/>
  <c r="F37" i="4" s="1"/>
  <c r="E49" i="4"/>
  <c r="E63" i="4"/>
  <c r="E69" i="4"/>
  <c r="E71" i="4"/>
  <c r="F71" i="4" s="1"/>
  <c r="E72" i="4"/>
  <c r="F72" i="4" s="1"/>
  <c r="E62" i="4" l="1"/>
  <c r="F63" i="4"/>
  <c r="E68" i="4"/>
  <c r="F68" i="4" s="1"/>
  <c r="F69" i="4"/>
  <c r="E48" i="4"/>
  <c r="F49" i="4"/>
  <c r="E14" i="4"/>
  <c r="F14" i="4" s="1"/>
  <c r="F15" i="4"/>
  <c r="E34" i="4"/>
  <c r="E61" i="4" l="1"/>
  <c r="E60" i="4" s="1"/>
  <c r="F60" i="4" s="1"/>
  <c r="F62" i="4"/>
  <c r="F61" i="4"/>
  <c r="E44" i="4"/>
  <c r="F44" i="4" s="1"/>
  <c r="F48" i="4"/>
  <c r="E31" i="4"/>
  <c r="F31" i="4" s="1"/>
  <c r="F34" i="4"/>
  <c r="E43" i="4" l="1"/>
  <c r="F43" i="4" s="1"/>
  <c r="E13" i="4"/>
  <c r="E77" i="4" l="1"/>
  <c r="F77" i="4" s="1"/>
  <c r="F13" i="4"/>
</calcChain>
</file>

<file path=xl/sharedStrings.xml><?xml version="1.0" encoding="utf-8"?>
<sst xmlns="http://schemas.openxmlformats.org/spreadsheetml/2006/main" count="197" uniqueCount="143">
  <si>
    <t>Код бюджетной классификации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</si>
  <si>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</si>
  <si>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</si>
  <si>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</si>
  <si>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</si>
  <si>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</si>
  <si>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</si>
  <si>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</si>
  <si>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</si>
  <si>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</si>
  <si>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</si>
  <si>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НАЛОГОВЫЕ И НЕНАЛОГОВЫЕ ДОХОДЫ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</si>
  <si>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</si>
  <si>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</si>
  <si>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</si>
  <si>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</si>
  <si>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</si>
  <si>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</si>
  <si>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</si>
  <si>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</si>
  <si>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</si>
  <si>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</si>
  <si>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</si>
  <si>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</si>
  <si>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</si>
  <si>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</si>
  <si>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</si>
  <si>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</si>
  <si>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</si>
  <si>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</si>
  <si>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</si>
  <si>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</si>
  <si>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</si>
  <si>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</si>
  <si>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</si>
  <si>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</si>
  <si>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</si>
  <si>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</si>
  <si>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</si>
  <si>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</si>
  <si>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</si>
  <si>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</si>
  <si>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Наименование показателя</t>
  </si>
  <si>
    <t>администратор поступлений</t>
  </si>
  <si>
    <t>доходов бюджета  поселения</t>
  </si>
  <si>
    <t>тыс.руб</t>
  </si>
  <si>
    <t>Федеральная налоговая служба</t>
  </si>
  <si>
    <t>182</t>
  </si>
  <si>
    <t>администрация Поломского сельского поселения Белохолуницкого района Кировской области</t>
  </si>
  <si>
    <t>987</t>
  </si>
  <si>
    <t xml:space="preserve">       Х</t>
  </si>
  <si>
    <t xml:space="preserve">             Х</t>
  </si>
  <si>
    <t>2 02 49999 10 0000 150</t>
  </si>
  <si>
    <t>2 02 49999 00 0000 150</t>
  </si>
  <si>
    <t xml:space="preserve"> 2 02 40000 00 0000 150</t>
  </si>
  <si>
    <t>2 02 35118 10 0000 150</t>
  </si>
  <si>
    <t>2 02 35118 00 0000 150</t>
  </si>
  <si>
    <t>2 02 30000 00 0000 150</t>
  </si>
  <si>
    <t>1 03 00000 00 0000 000</t>
  </si>
  <si>
    <t>1 03 02000 01 0000 110</t>
  </si>
  <si>
    <t xml:space="preserve"> 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</si>
  <si>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</si>
  <si>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</si>
  <si>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</si>
  <si>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</si>
  <si>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</si>
  <si>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</si>
  <si>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</si>
  <si>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1 00 00000 00 0000 000</t>
  </si>
  <si>
    <t>1 01 00000 00 0000 000</t>
  </si>
  <si>
    <t>1 01 02000 01 0000 110</t>
  </si>
  <si>
    <t>1 01 02010 01 0000 110</t>
  </si>
  <si>
    <t>1 01 02030 01 0000 110</t>
  </si>
  <si>
    <t>1 06 00000 00 0000 000</t>
  </si>
  <si>
    <t>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</si>
  <si>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</si>
  <si>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</si>
  <si>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</si>
  <si>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</si>
  <si>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</si>
  <si>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1 11 00000 00 0000 000</t>
  </si>
  <si>
    <t xml:space="preserve"> 1 11 09000 00 0000 120</t>
  </si>
  <si>
    <t>1 11 09040 00 0000 120</t>
  </si>
  <si>
    <t>1 11 09045 10 0000 120</t>
  </si>
  <si>
    <t>2 00 00000 00 0000 000</t>
  </si>
  <si>
    <t>2 02 00000 00 0000 000</t>
  </si>
  <si>
    <t>2 02 10000 00 0000 150</t>
  </si>
  <si>
    <t xml:space="preserve"> 2 02 16001 00 0000 150</t>
  </si>
  <si>
    <t xml:space="preserve"> 2 02 16001 10 0000 150</t>
  </si>
  <si>
    <t>1 06 06043 10 0000 110</t>
  </si>
  <si>
    <t>Прочие неналоговые доходы</t>
  </si>
  <si>
    <t>1 17 00000 00 0000 000</t>
  </si>
  <si>
    <t>Средства самообложения граждан</t>
  </si>
  <si>
    <t>1 17 14000 00 0000 150</t>
  </si>
  <si>
    <t>Средства самообложения граждан, зачисляемые в бюджеты сельских  поселений</t>
  </si>
  <si>
    <t>1 17 14030 10 0000 150</t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</si>
  <si>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</si>
  <si>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</si>
  <si>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1 11 05020 00 0000 120</t>
  </si>
  <si>
    <t>Доходы, поллучаемые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ареды указанных земельных участков (за исключением земельных участков муниципальных бюджетных и автономных учреждений)</t>
  </si>
  <si>
    <t>Доходы, получаемые в виде арендной платы, а так же средства от продажи  права на заключение договоров аренды за земли, находящиеся в собственности сельских поселений(за исключением земельных участков муниципальных бюджетных и автономных учреждений)</t>
  </si>
  <si>
    <t>1 11 05025 10 0000 120</t>
  </si>
  <si>
    <t>к  постановлению администрации Поломского сельского поселения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</si>
  <si>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</si>
  <si>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</si>
  <si>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</si>
  <si>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</si>
  <si>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</si>
  <si>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20805000100000150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</si>
  <si>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</si>
  <si>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1 01 02210 01 0000 100</t>
  </si>
  <si>
    <t>Налог на доходы физических лиц в части суммы налога, превышающей 650 тысяч рублей, относящейся к налоговой базе, указанной в пункте 62 статьи 210 Налогового кодекса Российской Федерации, превышающей 5 миллионов рублей</t>
  </si>
  <si>
    <t>1 01 02230 01 0000 110</t>
  </si>
  <si>
    <t>Утверждено на 2025 год</t>
  </si>
  <si>
    <t>Кассовое исполнение за 2 квартал 2025 год</t>
  </si>
  <si>
    <t>%</t>
  </si>
  <si>
    <t>Доходы бюджета муниципального образования Поломское сельское поселение Белохолуницкого района Кировской области за 2 квартал  2025 года.</t>
  </si>
  <si>
    <t>Инициативные платежи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</si>
  <si>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</si>
  <si>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(Инициативный проект "Танцплощадка")</t>
  </si>
  <si>
    <t>Инициативные платежи, зачисляемые в бюджет сельских поселений (Инициативный проект "Аллея памяти")</t>
  </si>
  <si>
    <t>Инициативные платежи, зачисляемые в бюджет сельских поселений (Инициативный проект "Сквер Победы")</t>
  </si>
  <si>
    <t>Инициативные платежи, зачисляемые в бюджет сельских поселений (Инициативный проект "Помним. Гордимся. Чтим.")</t>
  </si>
  <si>
    <t>Субсидии бюджетам бюджетной системы Российской Федерации (межбюджетные субсидии)</t>
  </si>
  <si>
    <t>Субсидии бюджетам на обеспечение комплексного развития сельских территорий</t>
  </si>
  <si>
    <t>Субсидии бюджетам сельских поселений на обеспечение комплексного развития сельских территорий</t>
  </si>
  <si>
    <t>1 17 15000 00 0000 150</t>
  </si>
  <si>
    <t xml:space="preserve"> 1 17 15030 10 0000 150</t>
  </si>
  <si>
    <t xml:space="preserve"> 1 17 15030 10 8005 150</t>
  </si>
  <si>
    <t xml:space="preserve"> 1 17 15030 10 8006 150</t>
  </si>
  <si>
    <t xml:space="preserve"> 1 17 15030 10 8007 150</t>
  </si>
  <si>
    <t xml:space="preserve"> 1 17 15030 10 8008 150</t>
  </si>
  <si>
    <t xml:space="preserve"> 2 02 20000 00 0000 150</t>
  </si>
  <si>
    <t xml:space="preserve"> 2 02 25576 00 0000 150</t>
  </si>
  <si>
    <t xml:space="preserve"> 2 02 25576 10 0000 150</t>
  </si>
  <si>
    <t xml:space="preserve">  ПРОЧИЕ БЕЗВОЗМЕЗДНЫЕ ПОСТУПЛЕНИЯ</t>
  </si>
  <si>
    <t xml:space="preserve"> Прочие безвозмездные поступления в бюджеты поселений</t>
  </si>
  <si>
    <t xml:space="preserve"> Прочие безвозмездные поступления в бюджеты сельских  поселений</t>
  </si>
  <si>
    <t xml:space="preserve"> 2 07 00000 00 0000 000</t>
  </si>
  <si>
    <t xml:space="preserve"> 2 07 05000 00 0000 150</t>
  </si>
  <si>
    <t xml:space="preserve"> 2 07 05030 10 0000 150</t>
  </si>
  <si>
    <t>№ 77-П от 11.07.2025</t>
  </si>
  <si>
    <t xml:space="preserve">    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</si>
</sst>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6"/>
      <name val="Times New Roman"/>
      <family val="1"/>
    </font>
    <font>
      <sz val="8"/>
      <name val="Arial Cyr"/>
      <charset val="204"/>
    </font>
    <font>
      <sz val="10"/>
      <color rgb="FF26263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4" fillId="0" borderId="7">
      <alignment horizontal="left" vertical="top" wrapText="1"/>
    </xf>
    <xf numFmtId="49" fontId="14" fillId="0" borderId="7">
      <alignment horizontal="center" vertical="top" shrinkToFit="1"/>
    </xf>
  </cellStyleXfs>
  <cellXfs count="74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15" fillId="2" borderId="2" xfId="0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4" fillId="0" borderId="1" xfId="0" applyFont="1" applyBorder="1"/>
    <xf numFmtId="49" fontId="1" fillId="0" borderId="3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wrapText="1"/>
    </xf>
    <xf numFmtId="0" fontId="16" fillId="0" borderId="2" xfId="0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0" fontId="9" fillId="2" borderId="2" xfId="0" applyFont="1" applyFill="1" applyBorder="1" applyAlignment="1">
      <alignment horizontal="left" vertical="top" wrapText="1"/>
    </xf>
    <xf numFmtId="0" fontId="9" fillId="0" borderId="0" xfId="0" applyFont="1" applyAlignment="1">
      <alignment horizontal="right" wrapText="1"/>
    </xf>
    <xf numFmtId="0" fontId="15" fillId="2" borderId="3" xfId="0" applyFont="1" applyFill="1" applyBorder="1" applyAlignment="1">
      <alignment horizontal="left" vertical="top" wrapText="1"/>
    </xf>
    <xf numFmtId="49" fontId="2" fillId="0" borderId="3" xfId="0" applyNumberFormat="1" applyFont="1" applyBorder="1"/>
    <xf numFmtId="0" fontId="0" fillId="0" borderId="3" xfId="0" applyBorder="1"/>
    <xf numFmtId="0" fontId="8" fillId="2" borderId="9" xfId="0" applyFont="1" applyFill="1" applyBorder="1" applyAlignment="1">
      <alignment horizontal="left" vertical="top" wrapText="1"/>
    </xf>
    <xf numFmtId="49" fontId="2" fillId="0" borderId="10" xfId="0" applyNumberFormat="1" applyFont="1" applyBorder="1"/>
    <xf numFmtId="0" fontId="3" fillId="0" borderId="10" xfId="0" applyFont="1" applyBorder="1"/>
    <xf numFmtId="2" fontId="1" fillId="0" borderId="10" xfId="0" applyNumberFormat="1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Border="1"/>
    <xf numFmtId="0" fontId="17" fillId="2" borderId="0" xfId="0" applyFont="1" applyFill="1" applyAlignment="1">
      <alignment horizontal="center" wrapText="1"/>
    </xf>
    <xf numFmtId="0" fontId="0" fillId="0" borderId="8" xfId="0" applyBorder="1" applyAlignment="1">
      <alignment wrapText="1"/>
    </xf>
    <xf numFmtId="49" fontId="1" fillId="0" borderId="3" xfId="0" applyNumberFormat="1" applyFont="1" applyBorder="1"/>
    <xf numFmtId="0" fontId="8" fillId="0" borderId="3" xfId="0" applyFont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9" fillId="0" borderId="0" xfId="0" applyFont="1" applyAlignment="1">
      <alignment vertical="top"/>
    </xf>
    <xf numFmtId="2" fontId="3" fillId="0" borderId="3" xfId="0" applyNumberFormat="1" applyFont="1" applyBorder="1"/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5" xfId="0" applyNumberFormat="1" applyFont="1" applyBorder="1" applyAlignment="1">
      <alignment horizontal="center" wrapText="1"/>
    </xf>
    <xf numFmtId="0" fontId="0" fillId="0" borderId="8" xfId="0" applyBorder="1" applyAlignment="1">
      <alignment wrapText="1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J77"/>
  <sheetViews>
    <sheetView tabSelected="1" view="pageBreakPreview" zoomScaleSheetLayoutView="100" workbookViewId="0">
      <selection activeCell="C6" sqref="C6"/>
    </sheetView>
  </sheetViews>
  <sheetFormatPr defaultRowHeight="12.75" x14ac:dyDescent="0.2"/>
  <cols>
    <col min="1" max="1" width="71" style="2" customWidth="1"/>
    <col min="2" max="2" width="9.42578125" style="2" customWidth="1"/>
    <col min="3" max="3" width="32" style="2" customWidth="1"/>
    <col min="4" max="4" width="22.140625" style="2" customWidth="1"/>
    <col min="5" max="5" width="11.85546875" style="25" customWidth="1"/>
    <col min="6" max="6" width="14" style="25" customWidth="1"/>
    <col min="7" max="16384" width="9.140625" style="2"/>
  </cols>
  <sheetData>
    <row r="1" spans="1:9" ht="21" customHeight="1" x14ac:dyDescent="0.2">
      <c r="A1" s="28"/>
      <c r="B1" s="28"/>
      <c r="C1" s="28" t="s">
        <v>142</v>
      </c>
      <c r="D1" s="28"/>
    </row>
    <row r="2" spans="1:9" ht="12" hidden="1" customHeight="1" x14ac:dyDescent="0.2">
      <c r="A2" s="71"/>
      <c r="B2" s="71"/>
      <c r="C2" s="71"/>
      <c r="D2" s="71"/>
      <c r="E2" s="71"/>
      <c r="F2" s="71"/>
      <c r="G2" s="71"/>
    </row>
    <row r="3" spans="1:9" ht="2.25" hidden="1" customHeight="1" x14ac:dyDescent="0.2">
      <c r="A3" s="7"/>
      <c r="B3" s="7"/>
      <c r="C3" s="7"/>
      <c r="D3" s="7"/>
    </row>
    <row r="4" spans="1:9" ht="18" hidden="1" customHeight="1" x14ac:dyDescent="0.2">
      <c r="A4" s="28"/>
      <c r="B4" s="28"/>
      <c r="C4" s="28"/>
      <c r="D4" s="28"/>
      <c r="E4" s="28"/>
      <c r="F4" s="28"/>
    </row>
    <row r="5" spans="1:9" ht="29.25" customHeight="1" x14ac:dyDescent="0.2">
      <c r="A5" s="34"/>
      <c r="B5" s="34"/>
      <c r="C5" s="47" t="s">
        <v>102</v>
      </c>
      <c r="D5" s="47"/>
      <c r="E5" s="34"/>
      <c r="F5" s="34"/>
    </row>
    <row r="6" spans="1:9" x14ac:dyDescent="0.2">
      <c r="A6" s="7"/>
      <c r="B6" s="7"/>
      <c r="C6" s="7" t="s">
        <v>141</v>
      </c>
      <c r="D6" s="7"/>
      <c r="E6" s="18"/>
      <c r="F6" s="18"/>
    </row>
    <row r="7" spans="1:9" s="26" customFormat="1" ht="46.5" customHeight="1" x14ac:dyDescent="0.3">
      <c r="A7" s="68" t="s">
        <v>116</v>
      </c>
      <c r="B7" s="68"/>
      <c r="C7" s="68"/>
      <c r="D7" s="68"/>
      <c r="E7" s="68"/>
      <c r="F7" s="57"/>
    </row>
    <row r="8" spans="1:9" s="26" customFormat="1" ht="19.5" customHeight="1" x14ac:dyDescent="0.2"/>
    <row r="9" spans="1:9" s="26" customFormat="1" hidden="1" x14ac:dyDescent="0.2"/>
    <row r="10" spans="1:9" hidden="1" x14ac:dyDescent="0.2">
      <c r="A10" s="14"/>
      <c r="B10" s="14"/>
      <c r="C10" s="14"/>
      <c r="D10" s="14"/>
      <c r="E10" s="18"/>
      <c r="F10" s="18"/>
    </row>
    <row r="11" spans="1:9" ht="63" customHeight="1" x14ac:dyDescent="0.2">
      <c r="A11" s="69" t="s">
        <v>42</v>
      </c>
      <c r="B11" s="72" t="s">
        <v>0</v>
      </c>
      <c r="C11" s="73"/>
      <c r="D11" s="58" t="s">
        <v>113</v>
      </c>
      <c r="E11" s="37" t="s">
        <v>114</v>
      </c>
      <c r="F11" s="37" t="s">
        <v>114</v>
      </c>
    </row>
    <row r="12" spans="1:9" ht="54" customHeight="1" x14ac:dyDescent="0.2">
      <c r="A12" s="70"/>
      <c r="B12" s="36" t="s">
        <v>43</v>
      </c>
      <c r="C12" s="36" t="s">
        <v>44</v>
      </c>
      <c r="D12" s="19" t="s">
        <v>45</v>
      </c>
      <c r="E12" s="19" t="s">
        <v>45</v>
      </c>
      <c r="F12" s="36" t="s">
        <v>115</v>
      </c>
    </row>
    <row r="13" spans="1:9" ht="18.75" x14ac:dyDescent="0.3">
      <c r="A13" s="44" t="s">
        <v>46</v>
      </c>
      <c r="B13" s="42" t="s">
        <v>47</v>
      </c>
      <c r="C13" s="38"/>
      <c r="D13" s="21">
        <f>D14+D31+D21</f>
        <v>1528.8</v>
      </c>
      <c r="E13" s="21">
        <f>E14+E31+E21</f>
        <v>690.24</v>
      </c>
      <c r="F13" s="21">
        <f>E13/D13*100</f>
        <v>45.149136577708013</v>
      </c>
    </row>
    <row r="14" spans="1:9" s="1" customFormat="1" x14ac:dyDescent="0.2">
      <c r="A14" s="3" t="s">
        <v>11</v>
      </c>
      <c r="B14" s="42" t="s">
        <v>47</v>
      </c>
      <c r="C14" s="20" t="s">
        <v>68</v>
      </c>
      <c r="D14" s="21">
        <f>D15</f>
        <v>792.5</v>
      </c>
      <c r="E14" s="21">
        <f>E15</f>
        <v>396.19</v>
      </c>
      <c r="F14" s="21">
        <f t="shared" ref="F14:F77" si="0">E14/D14*100</f>
        <v>49.992429022082021</v>
      </c>
      <c r="I14" s="1" t="s">
        <v>25</v>
      </c>
    </row>
    <row r="15" spans="1:9" s="1" customFormat="1" x14ac:dyDescent="0.2">
      <c r="A15" s="3" t="s">
        <v>1</v>
      </c>
      <c r="B15" s="40" t="s">
        <v>47</v>
      </c>
      <c r="C15" s="21" t="s">
        <v>69</v>
      </c>
      <c r="D15" s="21">
        <f>D16</f>
        <v>792.5</v>
      </c>
      <c r="E15" s="21">
        <f>E16</f>
        <v>396.19</v>
      </c>
      <c r="F15" s="21">
        <f t="shared" si="0"/>
        <v>49.992429022082021</v>
      </c>
    </row>
    <row r="16" spans="1:9" x14ac:dyDescent="0.2">
      <c r="A16" s="4" t="s">
        <v>2</v>
      </c>
      <c r="B16" s="39" t="s">
        <v>47</v>
      </c>
      <c r="C16" s="22" t="s">
        <v>70</v>
      </c>
      <c r="D16" s="22">
        <f>D17+D18+D19+D20</f>
        <v>792.5</v>
      </c>
      <c r="E16" s="22">
        <f>E17+E18+E19+E20</f>
        <v>396.19</v>
      </c>
      <c r="F16" s="21">
        <f t="shared" si="0"/>
        <v>49.992429022082021</v>
      </c>
    </row>
    <row r="17" spans="1:10" ht="51" x14ac:dyDescent="0.2">
      <c r="A17" s="4" t="s">
        <v>16</v>
      </c>
      <c r="B17" s="39" t="s">
        <v>47</v>
      </c>
      <c r="C17" s="31" t="s">
        <v>71</v>
      </c>
      <c r="D17" s="31">
        <v>789.9</v>
      </c>
      <c r="E17" s="22">
        <v>338.38</v>
      </c>
      <c r="F17" s="21">
        <f t="shared" si="0"/>
        <v>42.838333966324853</v>
      </c>
    </row>
    <row r="18" spans="1:10" ht="25.5" x14ac:dyDescent="0.2">
      <c r="A18" s="4" t="s">
        <v>36</v>
      </c>
      <c r="B18" s="39" t="s">
        <v>47</v>
      </c>
      <c r="C18" s="31" t="s">
        <v>72</v>
      </c>
      <c r="D18" s="31">
        <v>2.6</v>
      </c>
      <c r="E18" s="22">
        <v>0</v>
      </c>
      <c r="F18" s="21">
        <f t="shared" si="0"/>
        <v>0</v>
      </c>
    </row>
    <row r="19" spans="1:10" ht="51" x14ac:dyDescent="0.2">
      <c r="A19" s="4" t="s">
        <v>109</v>
      </c>
      <c r="B19" s="59" t="s">
        <v>47</v>
      </c>
      <c r="C19" s="50" t="s">
        <v>110</v>
      </c>
      <c r="D19" s="50"/>
      <c r="E19" s="22">
        <v>57.75</v>
      </c>
      <c r="F19" s="21" t="e">
        <f t="shared" si="0"/>
        <v>#DIV/0!</v>
      </c>
    </row>
    <row r="20" spans="1:10" ht="38.25" x14ac:dyDescent="0.2">
      <c r="A20" s="4" t="s">
        <v>111</v>
      </c>
      <c r="B20" s="59" t="s">
        <v>47</v>
      </c>
      <c r="C20" s="50" t="s">
        <v>112</v>
      </c>
      <c r="D20" s="50"/>
      <c r="E20" s="22">
        <v>0.06</v>
      </c>
      <c r="F20" s="21" t="e">
        <f t="shared" si="0"/>
        <v>#DIV/0!</v>
      </c>
    </row>
    <row r="21" spans="1:10" ht="25.5" x14ac:dyDescent="0.2">
      <c r="A21" s="27" t="s">
        <v>14</v>
      </c>
      <c r="B21" s="45" t="str">
        <f>B18</f>
        <v>182</v>
      </c>
      <c r="C21" s="21" t="s">
        <v>58</v>
      </c>
      <c r="D21" s="22">
        <f>D22</f>
        <v>627.9</v>
      </c>
      <c r="E21" s="22">
        <f>E22</f>
        <v>254.70999999999998</v>
      </c>
      <c r="F21" s="21">
        <f t="shared" si="0"/>
        <v>40.565376652333171</v>
      </c>
    </row>
    <row r="22" spans="1:10" ht="45.75" customHeight="1" x14ac:dyDescent="0.2">
      <c r="A22" s="4" t="s">
        <v>15</v>
      </c>
      <c r="B22" s="45" t="str">
        <f t="shared" ref="B22:B30" si="1">B21</f>
        <v>182</v>
      </c>
      <c r="C22" s="22" t="s">
        <v>59</v>
      </c>
      <c r="D22" s="22">
        <f>D23+D25+D27+D29</f>
        <v>627.9</v>
      </c>
      <c r="E22" s="22">
        <f>E23+E25+E27+E29</f>
        <v>254.70999999999998</v>
      </c>
      <c r="F22" s="21">
        <f t="shared" si="0"/>
        <v>40.565376652333171</v>
      </c>
      <c r="J22" t="s">
        <v>29</v>
      </c>
    </row>
    <row r="23" spans="1:10" ht="51" x14ac:dyDescent="0.2">
      <c r="A23" s="4" t="s">
        <v>17</v>
      </c>
      <c r="B23" s="45" t="str">
        <f t="shared" si="1"/>
        <v>182</v>
      </c>
      <c r="C23" s="22" t="s">
        <v>60</v>
      </c>
      <c r="D23" s="22">
        <f>D24</f>
        <v>328.4</v>
      </c>
      <c r="E23" s="22">
        <f>E24</f>
        <v>128.11000000000001</v>
      </c>
      <c r="F23" s="21">
        <f t="shared" si="0"/>
        <v>39.010353227771013</v>
      </c>
    </row>
    <row r="24" spans="1:10" ht="40.5" customHeight="1" x14ac:dyDescent="0.25">
      <c r="A24" s="29" t="s">
        <v>32</v>
      </c>
      <c r="B24" s="45" t="str">
        <f t="shared" si="1"/>
        <v>182</v>
      </c>
      <c r="C24" s="31" t="s">
        <v>61</v>
      </c>
      <c r="D24" s="31">
        <v>328.4</v>
      </c>
      <c r="E24" s="22">
        <v>128.11000000000001</v>
      </c>
      <c r="F24" s="21">
        <f t="shared" si="0"/>
        <v>39.010353227771013</v>
      </c>
    </row>
    <row r="25" spans="1:10" ht="40.5" customHeight="1" x14ac:dyDescent="0.2">
      <c r="A25" s="4" t="s">
        <v>20</v>
      </c>
      <c r="B25" s="45" t="str">
        <f t="shared" si="1"/>
        <v>182</v>
      </c>
      <c r="C25" s="22" t="s">
        <v>62</v>
      </c>
      <c r="D25" s="22">
        <f>D26</f>
        <v>1.5</v>
      </c>
      <c r="E25" s="22">
        <f>E26</f>
        <v>0.79</v>
      </c>
      <c r="F25" s="21">
        <f t="shared" si="0"/>
        <v>52.666666666666671</v>
      </c>
    </row>
    <row r="26" spans="1:10" s="1" customFormat="1" ht="99.75" x14ac:dyDescent="0.25">
      <c r="A26" s="29" t="s">
        <v>33</v>
      </c>
      <c r="B26" s="45" t="str">
        <f t="shared" si="1"/>
        <v>182</v>
      </c>
      <c r="C26" s="31" t="s">
        <v>63</v>
      </c>
      <c r="D26" s="31">
        <v>1.5</v>
      </c>
      <c r="E26" s="22">
        <v>0.79</v>
      </c>
      <c r="F26" s="21">
        <f t="shared" si="0"/>
        <v>52.666666666666671</v>
      </c>
    </row>
    <row r="27" spans="1:10" s="1" customFormat="1" ht="51" x14ac:dyDescent="0.2">
      <c r="A27" s="4" t="s">
        <v>18</v>
      </c>
      <c r="B27" s="45" t="str">
        <f t="shared" si="1"/>
        <v>182</v>
      </c>
      <c r="C27" s="22" t="s">
        <v>64</v>
      </c>
      <c r="D27" s="22">
        <f>D28</f>
        <v>331.6</v>
      </c>
      <c r="E27" s="22">
        <f>E28</f>
        <v>139.61000000000001</v>
      </c>
      <c r="F27" s="21">
        <f t="shared" si="0"/>
        <v>42.101930036188179</v>
      </c>
    </row>
    <row r="28" spans="1:10" s="1" customFormat="1" ht="85.5" x14ac:dyDescent="0.25">
      <c r="A28" s="29" t="s">
        <v>34</v>
      </c>
      <c r="B28" s="45" t="str">
        <f t="shared" si="1"/>
        <v>182</v>
      </c>
      <c r="C28" s="31" t="s">
        <v>65</v>
      </c>
      <c r="D28" s="31">
        <v>331.6</v>
      </c>
      <c r="E28" s="22">
        <v>139.61000000000001</v>
      </c>
      <c r="F28" s="21">
        <f t="shared" si="0"/>
        <v>42.101930036188179</v>
      </c>
    </row>
    <row r="29" spans="1:10" ht="51" x14ac:dyDescent="0.2">
      <c r="A29" s="4" t="s">
        <v>30</v>
      </c>
      <c r="B29" s="45" t="str">
        <f t="shared" si="1"/>
        <v>182</v>
      </c>
      <c r="C29" s="22" t="s">
        <v>66</v>
      </c>
      <c r="D29" s="22">
        <f>D30</f>
        <v>-33.6</v>
      </c>
      <c r="E29" s="22">
        <f>E30</f>
        <v>-13.8</v>
      </c>
      <c r="F29" s="21">
        <f t="shared" si="0"/>
        <v>41.071428571428569</v>
      </c>
    </row>
    <row r="30" spans="1:10" ht="85.5" x14ac:dyDescent="0.25">
      <c r="A30" s="29" t="s">
        <v>35</v>
      </c>
      <c r="B30" s="45" t="str">
        <f t="shared" si="1"/>
        <v>182</v>
      </c>
      <c r="C30" s="31" t="s">
        <v>67</v>
      </c>
      <c r="D30" s="31">
        <v>-33.6</v>
      </c>
      <c r="E30" s="22">
        <v>-13.8</v>
      </c>
      <c r="F30" s="21">
        <f t="shared" si="0"/>
        <v>41.071428571428569</v>
      </c>
    </row>
    <row r="31" spans="1:10" x14ac:dyDescent="0.2">
      <c r="A31" s="3" t="s">
        <v>7</v>
      </c>
      <c r="B31" s="40" t="s">
        <v>47</v>
      </c>
      <c r="C31" s="21" t="s">
        <v>73</v>
      </c>
      <c r="D31" s="21">
        <f>D32+D34</f>
        <v>108.4</v>
      </c>
      <c r="E31" s="21">
        <f>E32+E34</f>
        <v>39.340000000000003</v>
      </c>
      <c r="F31" s="21">
        <f t="shared" si="0"/>
        <v>36.291512915129154</v>
      </c>
    </row>
    <row r="32" spans="1:10" x14ac:dyDescent="0.2">
      <c r="A32" s="11" t="s">
        <v>10</v>
      </c>
      <c r="B32" s="39" t="s">
        <v>47</v>
      </c>
      <c r="C32" s="22" t="s">
        <v>74</v>
      </c>
      <c r="D32" s="22">
        <f>D33</f>
        <v>18</v>
      </c>
      <c r="E32" s="22">
        <f>E33</f>
        <v>0.75</v>
      </c>
      <c r="F32" s="21">
        <f t="shared" si="0"/>
        <v>4.1666666666666661</v>
      </c>
    </row>
    <row r="33" spans="1:7" ht="27.75" customHeight="1" x14ac:dyDescent="0.2">
      <c r="A33" s="10" t="s">
        <v>22</v>
      </c>
      <c r="B33" s="39" t="s">
        <v>47</v>
      </c>
      <c r="C33" s="31" t="s">
        <v>75</v>
      </c>
      <c r="D33" s="32">
        <v>18</v>
      </c>
      <c r="E33" s="30">
        <v>0.75</v>
      </c>
      <c r="F33" s="21">
        <f t="shared" si="0"/>
        <v>4.1666666666666661</v>
      </c>
    </row>
    <row r="34" spans="1:7" ht="18.75" x14ac:dyDescent="0.2">
      <c r="A34" s="4" t="s">
        <v>8</v>
      </c>
      <c r="B34" s="39" t="s">
        <v>47</v>
      </c>
      <c r="C34" s="22" t="s">
        <v>76</v>
      </c>
      <c r="D34" s="22">
        <f>D35+D37</f>
        <v>90.4</v>
      </c>
      <c r="E34" s="22">
        <f>E35+E37</f>
        <v>38.590000000000003</v>
      </c>
      <c r="F34" s="21">
        <f t="shared" si="0"/>
        <v>42.688053097345133</v>
      </c>
      <c r="G34" s="12"/>
    </row>
    <row r="35" spans="1:7" s="1" customFormat="1" x14ac:dyDescent="0.2">
      <c r="A35" s="5" t="s">
        <v>24</v>
      </c>
      <c r="B35" s="39" t="s">
        <v>47</v>
      </c>
      <c r="C35" s="22" t="s">
        <v>77</v>
      </c>
      <c r="D35" s="22">
        <f>D36</f>
        <v>50</v>
      </c>
      <c r="E35" s="22">
        <f>E36</f>
        <v>37.950000000000003</v>
      </c>
      <c r="F35" s="21">
        <f t="shared" si="0"/>
        <v>75.900000000000006</v>
      </c>
    </row>
    <row r="36" spans="1:7" s="1" customFormat="1" ht="25.5" x14ac:dyDescent="0.2">
      <c r="A36" s="5" t="s">
        <v>28</v>
      </c>
      <c r="B36" s="39" t="s">
        <v>47</v>
      </c>
      <c r="C36" s="31" t="s">
        <v>78</v>
      </c>
      <c r="D36" s="32">
        <v>50</v>
      </c>
      <c r="E36" s="22">
        <v>37.950000000000003</v>
      </c>
      <c r="F36" s="21">
        <f t="shared" si="0"/>
        <v>75.900000000000006</v>
      </c>
    </row>
    <row r="37" spans="1:7" s="1" customFormat="1" x14ac:dyDescent="0.2">
      <c r="A37" s="5" t="s">
        <v>37</v>
      </c>
      <c r="B37" s="39" t="s">
        <v>47</v>
      </c>
      <c r="C37" s="22" t="s">
        <v>79</v>
      </c>
      <c r="D37" s="22">
        <f>D38</f>
        <v>40.4</v>
      </c>
      <c r="E37" s="22">
        <f>E38</f>
        <v>0.64</v>
      </c>
      <c r="F37" s="21">
        <f t="shared" si="0"/>
        <v>1.5841584158415842</v>
      </c>
    </row>
    <row r="38" spans="1:7" s="1" customFormat="1" ht="25.5" x14ac:dyDescent="0.2">
      <c r="A38" s="5" t="s">
        <v>38</v>
      </c>
      <c r="B38" s="39" t="s">
        <v>47</v>
      </c>
      <c r="C38" s="31" t="s">
        <v>89</v>
      </c>
      <c r="D38" s="31">
        <v>40.4</v>
      </c>
      <c r="E38" s="22">
        <v>0.64</v>
      </c>
      <c r="F38" s="21">
        <f t="shared" si="0"/>
        <v>1.5841584158415842</v>
      </c>
    </row>
    <row r="39" spans="1:7" s="1" customFormat="1" ht="56.25" x14ac:dyDescent="0.2">
      <c r="A39" s="48" t="s">
        <v>103</v>
      </c>
      <c r="B39" s="49" t="s">
        <v>104</v>
      </c>
      <c r="C39" s="50"/>
      <c r="D39" s="50"/>
      <c r="E39" s="22">
        <f>E40</f>
        <v>0</v>
      </c>
      <c r="F39" s="21" t="e">
        <f t="shared" si="0"/>
        <v>#DIV/0!</v>
      </c>
    </row>
    <row r="40" spans="1:7" s="1" customFormat="1" x14ac:dyDescent="0.2">
      <c r="A40" s="51" t="s">
        <v>4</v>
      </c>
      <c r="B40" s="52" t="s">
        <v>104</v>
      </c>
      <c r="C40" s="53" t="s">
        <v>84</v>
      </c>
      <c r="D40" s="54">
        <f>D41</f>
        <v>0</v>
      </c>
      <c r="E40" s="54">
        <f>E41</f>
        <v>0</v>
      </c>
      <c r="F40" s="21" t="e">
        <f t="shared" si="0"/>
        <v>#DIV/0!</v>
      </c>
    </row>
    <row r="41" spans="1:7" s="1" customFormat="1" ht="63.75" x14ac:dyDescent="0.2">
      <c r="A41" s="55" t="s">
        <v>105</v>
      </c>
      <c r="B41" s="49" t="s">
        <v>104</v>
      </c>
      <c r="C41" s="56" t="s">
        <v>106</v>
      </c>
      <c r="D41" s="22">
        <f>D42</f>
        <v>0</v>
      </c>
      <c r="E41" s="22">
        <f>E42</f>
        <v>0</v>
      </c>
      <c r="F41" s="21" t="e">
        <f t="shared" si="0"/>
        <v>#DIV/0!</v>
      </c>
    </row>
    <row r="42" spans="1:7" s="1" customFormat="1" ht="63.75" x14ac:dyDescent="0.2">
      <c r="A42" s="55" t="s">
        <v>107</v>
      </c>
      <c r="B42" s="49" t="s">
        <v>104</v>
      </c>
      <c r="C42" s="56" t="s">
        <v>108</v>
      </c>
      <c r="D42" s="56"/>
      <c r="E42" s="22">
        <v>0</v>
      </c>
      <c r="F42" s="21" t="e">
        <f t="shared" si="0"/>
        <v>#DIV/0!</v>
      </c>
    </row>
    <row r="43" spans="1:7" s="1" customFormat="1" ht="37.5" x14ac:dyDescent="0.2">
      <c r="A43" s="35" t="s">
        <v>48</v>
      </c>
      <c r="B43" s="40">
        <v>987</v>
      </c>
      <c r="C43" s="31"/>
      <c r="D43" s="21">
        <f>D44+D60</f>
        <v>6200.5199999999995</v>
      </c>
      <c r="E43" s="21">
        <f>E44+E60</f>
        <v>2248.5700000000002</v>
      </c>
      <c r="F43" s="21">
        <f t="shared" si="0"/>
        <v>36.264216549579722</v>
      </c>
    </row>
    <row r="44" spans="1:7" s="1" customFormat="1" ht="25.5" x14ac:dyDescent="0.2">
      <c r="A44" s="3" t="s">
        <v>3</v>
      </c>
      <c r="B44" s="40" t="s">
        <v>49</v>
      </c>
      <c r="C44" s="21" t="s">
        <v>80</v>
      </c>
      <c r="D44" s="21">
        <f>D48+D51+D45</f>
        <v>575.03000000000009</v>
      </c>
      <c r="E44" s="21">
        <f>E48+E51+E45</f>
        <v>86.65</v>
      </c>
      <c r="F44" s="21">
        <f t="shared" si="0"/>
        <v>15.068779020225032</v>
      </c>
    </row>
    <row r="45" spans="1:7" s="1" customFormat="1" ht="51" x14ac:dyDescent="0.2">
      <c r="A45" s="46" t="s">
        <v>96</v>
      </c>
      <c r="B45" s="41" t="s">
        <v>49</v>
      </c>
      <c r="C45" s="23" t="s">
        <v>97</v>
      </c>
      <c r="D45" s="23">
        <f>D46</f>
        <v>13.2</v>
      </c>
      <c r="E45" s="23">
        <f>E46</f>
        <v>7.87</v>
      </c>
      <c r="F45" s="21">
        <f t="shared" si="0"/>
        <v>59.621212121212132</v>
      </c>
    </row>
    <row r="46" spans="1:7" s="1" customFormat="1" ht="51" x14ac:dyDescent="0.2">
      <c r="A46" s="46" t="s">
        <v>99</v>
      </c>
      <c r="B46" s="41" t="s">
        <v>49</v>
      </c>
      <c r="C46" s="23" t="s">
        <v>98</v>
      </c>
      <c r="D46" s="23">
        <f>D47</f>
        <v>13.2</v>
      </c>
      <c r="E46" s="23">
        <f>E47</f>
        <v>7.87</v>
      </c>
      <c r="F46" s="21">
        <f t="shared" si="0"/>
        <v>59.621212121212132</v>
      </c>
    </row>
    <row r="47" spans="1:7" s="1" customFormat="1" ht="51" x14ac:dyDescent="0.2">
      <c r="A47" s="46" t="s">
        <v>100</v>
      </c>
      <c r="B47" s="41" t="s">
        <v>49</v>
      </c>
      <c r="C47" s="23" t="s">
        <v>101</v>
      </c>
      <c r="D47" s="23">
        <v>13.2</v>
      </c>
      <c r="E47" s="23">
        <v>7.87</v>
      </c>
      <c r="F47" s="21">
        <f t="shared" si="0"/>
        <v>59.621212121212132</v>
      </c>
    </row>
    <row r="48" spans="1:7" ht="51" x14ac:dyDescent="0.2">
      <c r="A48" s="16" t="s">
        <v>12</v>
      </c>
      <c r="B48" s="41" t="s">
        <v>49</v>
      </c>
      <c r="C48" s="23" t="s">
        <v>81</v>
      </c>
      <c r="D48" s="23">
        <f t="shared" ref="D48:E48" si="2">D49</f>
        <v>71</v>
      </c>
      <c r="E48" s="23">
        <f t="shared" si="2"/>
        <v>33.53</v>
      </c>
      <c r="F48" s="21">
        <f t="shared" si="0"/>
        <v>47.225352112676056</v>
      </c>
    </row>
    <row r="49" spans="1:6" ht="51" x14ac:dyDescent="0.2">
      <c r="A49" s="10" t="s">
        <v>13</v>
      </c>
      <c r="B49" s="41" t="s">
        <v>49</v>
      </c>
      <c r="C49" s="23" t="s">
        <v>82</v>
      </c>
      <c r="D49" s="23">
        <f>D50</f>
        <v>71</v>
      </c>
      <c r="E49" s="23">
        <f>E50</f>
        <v>33.53</v>
      </c>
      <c r="F49" s="21">
        <f t="shared" si="0"/>
        <v>47.225352112676056</v>
      </c>
    </row>
    <row r="50" spans="1:6" ht="51" x14ac:dyDescent="0.2">
      <c r="A50" s="5" t="s">
        <v>23</v>
      </c>
      <c r="B50" s="39" t="s">
        <v>49</v>
      </c>
      <c r="C50" s="31" t="s">
        <v>83</v>
      </c>
      <c r="D50" s="32">
        <v>71</v>
      </c>
      <c r="E50" s="22">
        <v>33.53</v>
      </c>
      <c r="F50" s="21">
        <f t="shared" si="0"/>
        <v>47.225352112676056</v>
      </c>
    </row>
    <row r="51" spans="1:6" x14ac:dyDescent="0.2">
      <c r="A51" s="17" t="s">
        <v>90</v>
      </c>
      <c r="B51" s="39" t="s">
        <v>49</v>
      </c>
      <c r="C51" s="21" t="s">
        <v>91</v>
      </c>
      <c r="D51" s="21">
        <f>D52+D54</f>
        <v>490.83000000000004</v>
      </c>
      <c r="E51" s="21">
        <f>E52+E54</f>
        <v>45.25</v>
      </c>
      <c r="F51" s="21">
        <f t="shared" si="0"/>
        <v>9.2190778884746241</v>
      </c>
    </row>
    <row r="52" spans="1:6" s="1" customFormat="1" x14ac:dyDescent="0.2">
      <c r="A52" s="11" t="s">
        <v>92</v>
      </c>
      <c r="B52" s="39" t="s">
        <v>49</v>
      </c>
      <c r="C52" s="22" t="s">
        <v>93</v>
      </c>
      <c r="D52" s="22">
        <f>D53</f>
        <v>83</v>
      </c>
      <c r="E52" s="22">
        <f>E53</f>
        <v>45.25</v>
      </c>
      <c r="F52" s="21">
        <f t="shared" si="0"/>
        <v>54.518072289156628</v>
      </c>
    </row>
    <row r="53" spans="1:6" s="1" customFormat="1" x14ac:dyDescent="0.2">
      <c r="A53" s="10" t="s">
        <v>94</v>
      </c>
      <c r="B53" s="39" t="s">
        <v>49</v>
      </c>
      <c r="C53" s="22" t="s">
        <v>95</v>
      </c>
      <c r="D53" s="22">
        <v>83</v>
      </c>
      <c r="E53" s="22">
        <v>45.25</v>
      </c>
      <c r="F53" s="21">
        <f t="shared" si="0"/>
        <v>54.518072289156628</v>
      </c>
    </row>
    <row r="54" spans="1:6" s="1" customFormat="1" x14ac:dyDescent="0.2">
      <c r="A54" s="60" t="s">
        <v>117</v>
      </c>
      <c r="B54" s="39" t="s">
        <v>49</v>
      </c>
      <c r="C54" s="61" t="s">
        <v>126</v>
      </c>
      <c r="D54" s="21">
        <f>D55</f>
        <v>407.83000000000004</v>
      </c>
      <c r="E54" s="21">
        <f>E55</f>
        <v>0</v>
      </c>
      <c r="F54" s="21">
        <f t="shared" si="0"/>
        <v>0</v>
      </c>
    </row>
    <row r="55" spans="1:6" s="1" customFormat="1" x14ac:dyDescent="0.2">
      <c r="A55" s="10" t="s">
        <v>118</v>
      </c>
      <c r="B55" s="39" t="s">
        <v>49</v>
      </c>
      <c r="C55" s="61" t="s">
        <v>127</v>
      </c>
      <c r="D55" s="21">
        <f>D56+D57+D58+D59</f>
        <v>407.83000000000004</v>
      </c>
      <c r="E55" s="21">
        <f>E56+E57+E58+E59</f>
        <v>0</v>
      </c>
      <c r="F55" s="21">
        <f t="shared" si="0"/>
        <v>0</v>
      </c>
    </row>
    <row r="56" spans="1:6" s="1" customFormat="1" ht="25.5" x14ac:dyDescent="0.2">
      <c r="A56" s="10" t="s">
        <v>119</v>
      </c>
      <c r="B56" s="39" t="s">
        <v>49</v>
      </c>
      <c r="C56" s="61" t="s">
        <v>128</v>
      </c>
      <c r="D56" s="22">
        <v>147.47</v>
      </c>
      <c r="E56" s="22">
        <v>0</v>
      </c>
      <c r="F56" s="21">
        <f t="shared" si="0"/>
        <v>0</v>
      </c>
    </row>
    <row r="57" spans="1:6" s="1" customFormat="1" ht="25.5" x14ac:dyDescent="0.2">
      <c r="A57" s="10" t="s">
        <v>120</v>
      </c>
      <c r="B57" s="39" t="s">
        <v>49</v>
      </c>
      <c r="C57" s="61" t="s">
        <v>129</v>
      </c>
      <c r="D57" s="22">
        <v>93.62</v>
      </c>
      <c r="E57" s="22">
        <v>0</v>
      </c>
      <c r="F57" s="21">
        <f t="shared" si="0"/>
        <v>0</v>
      </c>
    </row>
    <row r="58" spans="1:6" s="1" customFormat="1" ht="25.5" x14ac:dyDescent="0.2">
      <c r="A58" s="10" t="s">
        <v>121</v>
      </c>
      <c r="B58" s="39" t="s">
        <v>49</v>
      </c>
      <c r="C58" s="61" t="s">
        <v>130</v>
      </c>
      <c r="D58" s="22">
        <v>151.74</v>
      </c>
      <c r="E58" s="22">
        <v>0</v>
      </c>
      <c r="F58" s="21">
        <f t="shared" si="0"/>
        <v>0</v>
      </c>
    </row>
    <row r="59" spans="1:6" s="1" customFormat="1" ht="25.5" x14ac:dyDescent="0.2">
      <c r="A59" s="10" t="s">
        <v>122</v>
      </c>
      <c r="B59" s="39" t="s">
        <v>49</v>
      </c>
      <c r="C59" s="61" t="s">
        <v>131</v>
      </c>
      <c r="D59" s="22">
        <v>15</v>
      </c>
      <c r="E59" s="22">
        <v>0</v>
      </c>
      <c r="F59" s="21">
        <f t="shared" si="0"/>
        <v>0</v>
      </c>
    </row>
    <row r="60" spans="1:6" s="1" customFormat="1" x14ac:dyDescent="0.2">
      <c r="A60" s="6" t="s">
        <v>4</v>
      </c>
      <c r="B60" s="40" t="s">
        <v>49</v>
      </c>
      <c r="C60" s="21" t="s">
        <v>84</v>
      </c>
      <c r="D60" s="21">
        <f>D61+D74</f>
        <v>5625.49</v>
      </c>
      <c r="E60" s="21">
        <f>E61+E74</f>
        <v>2161.92</v>
      </c>
      <c r="F60" s="21">
        <f t="shared" si="0"/>
        <v>38.430785584900164</v>
      </c>
    </row>
    <row r="61" spans="1:6" ht="25.5" x14ac:dyDescent="0.2">
      <c r="A61" s="3" t="s">
        <v>6</v>
      </c>
      <c r="B61" s="40" t="s">
        <v>49</v>
      </c>
      <c r="C61" s="21" t="s">
        <v>85</v>
      </c>
      <c r="D61" s="21">
        <f>D62+D68+D71+D65</f>
        <v>5497.38</v>
      </c>
      <c r="E61" s="21">
        <f>E62+E68+E71+E65</f>
        <v>2161.92</v>
      </c>
      <c r="F61" s="21">
        <f t="shared" si="0"/>
        <v>39.326370016262288</v>
      </c>
    </row>
    <row r="62" spans="1:6" x14ac:dyDescent="0.2">
      <c r="A62" s="13" t="s">
        <v>27</v>
      </c>
      <c r="B62" s="43" t="s">
        <v>49</v>
      </c>
      <c r="C62" s="24" t="s">
        <v>86</v>
      </c>
      <c r="D62" s="24">
        <f>D63</f>
        <v>539.20000000000005</v>
      </c>
      <c r="E62" s="24">
        <f>E63</f>
        <v>269.60000000000002</v>
      </c>
      <c r="F62" s="21">
        <f t="shared" si="0"/>
        <v>50</v>
      </c>
    </row>
    <row r="63" spans="1:6" ht="25.5" x14ac:dyDescent="0.2">
      <c r="A63" s="10" t="s">
        <v>39</v>
      </c>
      <c r="B63" s="39" t="s">
        <v>49</v>
      </c>
      <c r="C63" s="22" t="s">
        <v>87</v>
      </c>
      <c r="D63" s="22">
        <f>D64</f>
        <v>539.20000000000005</v>
      </c>
      <c r="E63" s="22">
        <f>E64</f>
        <v>269.60000000000002</v>
      </c>
      <c r="F63" s="21">
        <f t="shared" si="0"/>
        <v>50</v>
      </c>
    </row>
    <row r="64" spans="1:6" ht="25.5" x14ac:dyDescent="0.2">
      <c r="A64" s="15" t="s">
        <v>40</v>
      </c>
      <c r="B64" s="39" t="s">
        <v>49</v>
      </c>
      <c r="C64" s="32" t="s">
        <v>88</v>
      </c>
      <c r="D64" s="32">
        <v>539.20000000000005</v>
      </c>
      <c r="E64" s="22">
        <v>269.60000000000002</v>
      </c>
      <c r="F64" s="21">
        <f t="shared" si="0"/>
        <v>50</v>
      </c>
    </row>
    <row r="65" spans="1:6" ht="47.25" customHeight="1" x14ac:dyDescent="0.2">
      <c r="A65" s="60" t="s">
        <v>123</v>
      </c>
      <c r="B65" s="40" t="s">
        <v>49</v>
      </c>
      <c r="C65" s="62" t="s">
        <v>132</v>
      </c>
      <c r="D65" s="65">
        <f>D66</f>
        <v>804.3</v>
      </c>
      <c r="E65" s="65">
        <f>E66</f>
        <v>0</v>
      </c>
      <c r="F65" s="21">
        <f t="shared" si="0"/>
        <v>0</v>
      </c>
    </row>
    <row r="66" spans="1:6" ht="16.5" customHeight="1" x14ac:dyDescent="0.2">
      <c r="A66" s="10" t="s">
        <v>124</v>
      </c>
      <c r="B66" s="39" t="s">
        <v>49</v>
      </c>
      <c r="C66" s="63" t="s">
        <v>133</v>
      </c>
      <c r="D66" s="32">
        <f>D67</f>
        <v>804.3</v>
      </c>
      <c r="E66" s="32">
        <f>E67</f>
        <v>0</v>
      </c>
      <c r="F66" s="21">
        <f t="shared" si="0"/>
        <v>0</v>
      </c>
    </row>
    <row r="67" spans="1:6" ht="25.5" x14ac:dyDescent="0.2">
      <c r="A67" s="10" t="s">
        <v>125</v>
      </c>
      <c r="B67" s="39" t="s">
        <v>49</v>
      </c>
      <c r="C67" s="64" t="s">
        <v>134</v>
      </c>
      <c r="D67" s="32">
        <v>804.3</v>
      </c>
      <c r="E67" s="22"/>
      <c r="F67" s="21">
        <f t="shared" si="0"/>
        <v>0</v>
      </c>
    </row>
    <row r="68" spans="1:6" x14ac:dyDescent="0.2">
      <c r="A68" s="9" t="s">
        <v>26</v>
      </c>
      <c r="B68" s="40" t="s">
        <v>49</v>
      </c>
      <c r="C68" s="21" t="s">
        <v>57</v>
      </c>
      <c r="D68" s="21">
        <f>D69</f>
        <v>184.42</v>
      </c>
      <c r="E68" s="21">
        <f>E69</f>
        <v>73.62</v>
      </c>
      <c r="F68" s="21">
        <f t="shared" si="0"/>
        <v>39.919748400390418</v>
      </c>
    </row>
    <row r="69" spans="1:6" ht="40.5" customHeight="1" x14ac:dyDescent="0.2">
      <c r="A69" s="8" t="s">
        <v>9</v>
      </c>
      <c r="B69" s="39" t="s">
        <v>49</v>
      </c>
      <c r="C69" s="22" t="s">
        <v>56</v>
      </c>
      <c r="D69" s="22">
        <f>D70</f>
        <v>184.42</v>
      </c>
      <c r="E69" s="22">
        <f>E70</f>
        <v>73.62</v>
      </c>
      <c r="F69" s="21">
        <f t="shared" si="0"/>
        <v>39.919748400390418</v>
      </c>
    </row>
    <row r="70" spans="1:6" s="1" customFormat="1" ht="25.5" x14ac:dyDescent="0.2">
      <c r="A70" s="8" t="s">
        <v>21</v>
      </c>
      <c r="B70" s="39" t="s">
        <v>49</v>
      </c>
      <c r="C70" s="32" t="s">
        <v>55</v>
      </c>
      <c r="D70" s="32">
        <v>184.42</v>
      </c>
      <c r="E70" s="33">
        <v>73.62</v>
      </c>
      <c r="F70" s="21">
        <f t="shared" si="0"/>
        <v>39.919748400390418</v>
      </c>
    </row>
    <row r="71" spans="1:6" s="1" customFormat="1" ht="43.5" customHeight="1" x14ac:dyDescent="0.2">
      <c r="A71" s="9" t="s">
        <v>19</v>
      </c>
      <c r="B71" s="40" t="s">
        <v>49</v>
      </c>
      <c r="C71" s="21" t="s">
        <v>54</v>
      </c>
      <c r="D71" s="21">
        <f>D73</f>
        <v>3969.46</v>
      </c>
      <c r="E71" s="21">
        <f>E73</f>
        <v>1818.7</v>
      </c>
      <c r="F71" s="21">
        <f t="shared" si="0"/>
        <v>45.817315201563943</v>
      </c>
    </row>
    <row r="72" spans="1:6" x14ac:dyDescent="0.2">
      <c r="A72" s="8" t="s">
        <v>41</v>
      </c>
      <c r="B72" s="39" t="s">
        <v>49</v>
      </c>
      <c r="C72" s="22" t="s">
        <v>53</v>
      </c>
      <c r="D72" s="22">
        <f>D73</f>
        <v>3969.46</v>
      </c>
      <c r="E72" s="22">
        <f>E73</f>
        <v>1818.7</v>
      </c>
      <c r="F72" s="21">
        <f t="shared" si="0"/>
        <v>45.817315201563943</v>
      </c>
    </row>
    <row r="73" spans="1:6" x14ac:dyDescent="0.2">
      <c r="A73" s="10" t="s">
        <v>31</v>
      </c>
      <c r="B73" s="39" t="s">
        <v>49</v>
      </c>
      <c r="C73" s="33" t="s">
        <v>52</v>
      </c>
      <c r="D73" s="33">
        <v>3969.46</v>
      </c>
      <c r="E73" s="33">
        <v>1818.7</v>
      </c>
      <c r="F73" s="21">
        <f t="shared" si="0"/>
        <v>45.817315201563943</v>
      </c>
    </row>
    <row r="74" spans="1:6" x14ac:dyDescent="0.2">
      <c r="A74" s="9" t="s">
        <v>135</v>
      </c>
      <c r="B74" s="40" t="s">
        <v>49</v>
      </c>
      <c r="C74" s="66" t="s">
        <v>138</v>
      </c>
      <c r="D74" s="65">
        <f>D76</f>
        <v>128.11000000000001</v>
      </c>
      <c r="E74" s="65">
        <f>E76</f>
        <v>0</v>
      </c>
      <c r="F74" s="21">
        <f t="shared" si="0"/>
        <v>0</v>
      </c>
    </row>
    <row r="75" spans="1:6" x14ac:dyDescent="0.2">
      <c r="A75" s="8" t="s">
        <v>136</v>
      </c>
      <c r="B75" s="39" t="s">
        <v>49</v>
      </c>
      <c r="C75" s="67" t="s">
        <v>139</v>
      </c>
      <c r="D75" s="33">
        <f>D76</f>
        <v>128.11000000000001</v>
      </c>
      <c r="E75" s="33">
        <f>E76</f>
        <v>0</v>
      </c>
      <c r="F75" s="21">
        <f t="shared" si="0"/>
        <v>0</v>
      </c>
    </row>
    <row r="76" spans="1:6" x14ac:dyDescent="0.2">
      <c r="A76" s="8" t="s">
        <v>137</v>
      </c>
      <c r="B76" s="39" t="s">
        <v>49</v>
      </c>
      <c r="C76" s="67" t="s">
        <v>140</v>
      </c>
      <c r="D76" s="33">
        <v>128.11000000000001</v>
      </c>
      <c r="E76" s="33">
        <v>0</v>
      </c>
      <c r="F76" s="21">
        <f t="shared" si="0"/>
        <v>0</v>
      </c>
    </row>
    <row r="77" spans="1:6" s="1" customFormat="1" ht="54.75" customHeight="1" x14ac:dyDescent="0.2">
      <c r="A77" s="6" t="s">
        <v>5</v>
      </c>
      <c r="B77" s="40" t="s">
        <v>50</v>
      </c>
      <c r="C77" s="21" t="s">
        <v>51</v>
      </c>
      <c r="D77" s="21">
        <f>D13+D43+D39</f>
        <v>7729.32</v>
      </c>
      <c r="E77" s="21">
        <f>E13+E43+E39</f>
        <v>2938.8100000000004</v>
      </c>
      <c r="F77" s="21">
        <f t="shared" si="0"/>
        <v>38.021585339978174</v>
      </c>
    </row>
  </sheetData>
  <mergeCells count="4">
    <mergeCell ref="A7:E7"/>
    <mergeCell ref="A11:A12"/>
    <mergeCell ref="A2:G2"/>
    <mergeCell ref="B11:C11"/>
  </mergeCells>
  <phoneticPr fontId="18" type="noConversion"/>
  <pageMargins left="0.98425196850393704" right="0.31496062992125984" top="0.53" bottom="0.15748031496062992" header="0.67" footer="0.19685039370078741"/>
  <pageSetup paperSize="9" scale="56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Polom</cp:lastModifiedBy>
  <cp:lastPrinted>2020-02-13T07:31:38Z</cp:lastPrinted>
  <dcterms:created xsi:type="dcterms:W3CDTF">2005-12-03T10:59:10Z</dcterms:created>
  <dcterms:modified xsi:type="dcterms:W3CDTF">2025-07-15T04:04:45Z</dcterms:modified>
</cp:coreProperties>
</file>