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1760"/>
  </bookViews>
  <sheets>
    <sheet name="Документ" sheetId="1" r:id="rId1"/>
  </sheets>
  <definedNames>
    <definedName name="_xlnm.Print_Titles" localSheetId="0">Документ!$13:$13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98" i="1"/>
  <c r="M97"/>
  <c r="V97" s="1"/>
  <c r="L97"/>
  <c r="L96" s="1"/>
  <c r="L95" s="1"/>
  <c r="L94" s="1"/>
  <c r="L93" s="1"/>
  <c r="K97"/>
  <c r="J97"/>
  <c r="I97"/>
  <c r="H97"/>
  <c r="G97"/>
  <c r="M96"/>
  <c r="K96"/>
  <c r="J96"/>
  <c r="I96"/>
  <c r="H96"/>
  <c r="G96"/>
  <c r="V96" s="1"/>
  <c r="M95"/>
  <c r="K95"/>
  <c r="J95"/>
  <c r="I95"/>
  <c r="H95"/>
  <c r="H94" s="1"/>
  <c r="H93" s="1"/>
  <c r="G95"/>
  <c r="V95" s="1"/>
  <c r="M94"/>
  <c r="K94"/>
  <c r="J94"/>
  <c r="I94"/>
  <c r="G94"/>
  <c r="V94" s="1"/>
  <c r="M93"/>
  <c r="K93"/>
  <c r="J93"/>
  <c r="I93"/>
  <c r="G93"/>
  <c r="V93" s="1"/>
  <c r="V92"/>
  <c r="M91"/>
  <c r="V91" s="1"/>
  <c r="L91"/>
  <c r="K91"/>
  <c r="J91"/>
  <c r="I91"/>
  <c r="H91"/>
  <c r="G91"/>
  <c r="M90"/>
  <c r="V90" s="1"/>
  <c r="L90"/>
  <c r="K90"/>
  <c r="J90"/>
  <c r="I90"/>
  <c r="H90"/>
  <c r="G90"/>
  <c r="M89"/>
  <c r="V89" s="1"/>
  <c r="L89"/>
  <c r="K89"/>
  <c r="J89"/>
  <c r="I89"/>
  <c r="H89"/>
  <c r="G89"/>
  <c r="M88"/>
  <c r="V88" s="1"/>
  <c r="L88"/>
  <c r="K88"/>
  <c r="J88"/>
  <c r="I88"/>
  <c r="H88"/>
  <c r="G88"/>
  <c r="M87"/>
  <c r="V87" s="1"/>
  <c r="L87"/>
  <c r="K87"/>
  <c r="J87"/>
  <c r="I87"/>
  <c r="H87"/>
  <c r="G87"/>
  <c r="V86"/>
  <c r="V85"/>
  <c r="M84"/>
  <c r="V84" s="1"/>
  <c r="L84"/>
  <c r="K84"/>
  <c r="J84"/>
  <c r="I84"/>
  <c r="H84"/>
  <c r="G84"/>
  <c r="M83"/>
  <c r="V83" s="1"/>
  <c r="L83"/>
  <c r="K83"/>
  <c r="J83"/>
  <c r="I83"/>
  <c r="H83"/>
  <c r="G83"/>
  <c r="M82"/>
  <c r="V82" s="1"/>
  <c r="L82"/>
  <c r="K82"/>
  <c r="J82"/>
  <c r="I82"/>
  <c r="H82"/>
  <c r="G82"/>
  <c r="M81"/>
  <c r="L81"/>
  <c r="K81"/>
  <c r="J81"/>
  <c r="I81"/>
  <c r="H81"/>
  <c r="G81"/>
  <c r="V81" s="1"/>
  <c r="V80"/>
  <c r="M79"/>
  <c r="V79" s="1"/>
  <c r="G79"/>
  <c r="V78"/>
  <c r="M77"/>
  <c r="V77" s="1"/>
  <c r="G77"/>
  <c r="G76" s="1"/>
  <c r="M76"/>
  <c r="M75"/>
  <c r="L75"/>
  <c r="K75"/>
  <c r="J75"/>
  <c r="I75"/>
  <c r="H75"/>
  <c r="M74"/>
  <c r="V73"/>
  <c r="V72"/>
  <c r="M72"/>
  <c r="L72"/>
  <c r="K72"/>
  <c r="J72"/>
  <c r="I72"/>
  <c r="H72"/>
  <c r="G72"/>
  <c r="V71"/>
  <c r="M71"/>
  <c r="L71"/>
  <c r="K71"/>
  <c r="J71"/>
  <c r="I71"/>
  <c r="H71"/>
  <c r="G71"/>
  <c r="M70"/>
  <c r="L70"/>
  <c r="K70"/>
  <c r="J70"/>
  <c r="J69" s="1"/>
  <c r="I70"/>
  <c r="H70"/>
  <c r="M69"/>
  <c r="L69"/>
  <c r="K69"/>
  <c r="I69"/>
  <c r="H69"/>
  <c r="V68"/>
  <c r="M67"/>
  <c r="V67" s="1"/>
  <c r="L67"/>
  <c r="K67"/>
  <c r="J67"/>
  <c r="I67"/>
  <c r="H67"/>
  <c r="G67"/>
  <c r="M66"/>
  <c r="V66" s="1"/>
  <c r="L66"/>
  <c r="K66"/>
  <c r="K65" s="1"/>
  <c r="K64" s="1"/>
  <c r="K63" s="1"/>
  <c r="J66"/>
  <c r="I66"/>
  <c r="H66"/>
  <c r="G66"/>
  <c r="M65"/>
  <c r="V65" s="1"/>
  <c r="L65"/>
  <c r="J65"/>
  <c r="I65"/>
  <c r="H65"/>
  <c r="G65"/>
  <c r="M64"/>
  <c r="V64" s="1"/>
  <c r="L64"/>
  <c r="J64"/>
  <c r="I64"/>
  <c r="H64"/>
  <c r="G64"/>
  <c r="M63"/>
  <c r="V63" s="1"/>
  <c r="L63"/>
  <c r="J63"/>
  <c r="I63"/>
  <c r="H63"/>
  <c r="G63"/>
  <c r="V62"/>
  <c r="V61"/>
  <c r="M60"/>
  <c r="M59" s="1"/>
  <c r="L60"/>
  <c r="K60"/>
  <c r="J60"/>
  <c r="I60"/>
  <c r="H60"/>
  <c r="G60"/>
  <c r="L59"/>
  <c r="K59"/>
  <c r="J59"/>
  <c r="I59"/>
  <c r="H59"/>
  <c r="G59"/>
  <c r="L58"/>
  <c r="K58"/>
  <c r="J58"/>
  <c r="I58"/>
  <c r="I57" s="1"/>
  <c r="H58"/>
  <c r="G58"/>
  <c r="L57"/>
  <c r="K57"/>
  <c r="J57"/>
  <c r="H57"/>
  <c r="G57"/>
  <c r="V56"/>
  <c r="V55"/>
  <c r="M54"/>
  <c r="V54" s="1"/>
  <c r="L54"/>
  <c r="K54"/>
  <c r="K53" s="1"/>
  <c r="K52" s="1"/>
  <c r="J54"/>
  <c r="I54"/>
  <c r="H54"/>
  <c r="G54"/>
  <c r="M53"/>
  <c r="V53" s="1"/>
  <c r="L53"/>
  <c r="J53"/>
  <c r="I53"/>
  <c r="H53"/>
  <c r="G53"/>
  <c r="G52" s="1"/>
  <c r="G40" s="1"/>
  <c r="M52"/>
  <c r="L52"/>
  <c r="J52"/>
  <c r="I52"/>
  <c r="H52"/>
  <c r="V51"/>
  <c r="M50"/>
  <c r="V50" s="1"/>
  <c r="L50"/>
  <c r="L45" s="1"/>
  <c r="L41" s="1"/>
  <c r="L40" s="1"/>
  <c r="L16" s="1"/>
  <c r="L15" s="1"/>
  <c r="K50"/>
  <c r="J50"/>
  <c r="I50"/>
  <c r="H50"/>
  <c r="H45" s="1"/>
  <c r="H41" s="1"/>
  <c r="H40" s="1"/>
  <c r="H16" s="1"/>
  <c r="H15" s="1"/>
  <c r="G50"/>
  <c r="V49"/>
  <c r="M48"/>
  <c r="M45" s="1"/>
  <c r="L48"/>
  <c r="K48"/>
  <c r="J48"/>
  <c r="I48"/>
  <c r="I45" s="1"/>
  <c r="I41" s="1"/>
  <c r="I40" s="1"/>
  <c r="H48"/>
  <c r="G48"/>
  <c r="V47"/>
  <c r="V46"/>
  <c r="M46"/>
  <c r="L46"/>
  <c r="K46"/>
  <c r="J46"/>
  <c r="I46"/>
  <c r="H46"/>
  <c r="G46"/>
  <c r="K45"/>
  <c r="J45"/>
  <c r="J41" s="1"/>
  <c r="J40" s="1"/>
  <c r="G45"/>
  <c r="V44"/>
  <c r="M43"/>
  <c r="V43" s="1"/>
  <c r="L43"/>
  <c r="K43"/>
  <c r="J43"/>
  <c r="I43"/>
  <c r="H43"/>
  <c r="G43"/>
  <c r="M42"/>
  <c r="V42" s="1"/>
  <c r="L42"/>
  <c r="K42"/>
  <c r="J42"/>
  <c r="I42"/>
  <c r="H42"/>
  <c r="G42"/>
  <c r="K41"/>
  <c r="G41"/>
  <c r="V39"/>
  <c r="M38"/>
  <c r="V38" s="1"/>
  <c r="L38"/>
  <c r="K38"/>
  <c r="J38"/>
  <c r="I38"/>
  <c r="H38"/>
  <c r="G38"/>
  <c r="M37"/>
  <c r="V37" s="1"/>
  <c r="L37"/>
  <c r="K37"/>
  <c r="J37"/>
  <c r="I37"/>
  <c r="H37"/>
  <c r="G37"/>
  <c r="M36"/>
  <c r="V36" s="1"/>
  <c r="L36"/>
  <c r="K36"/>
  <c r="J36"/>
  <c r="I36"/>
  <c r="H36"/>
  <c r="H35" s="1"/>
  <c r="G36"/>
  <c r="M35"/>
  <c r="V35" s="1"/>
  <c r="L35"/>
  <c r="K35"/>
  <c r="J35"/>
  <c r="I35"/>
  <c r="G35"/>
  <c r="V34"/>
  <c r="M33"/>
  <c r="M28" s="1"/>
  <c r="L33"/>
  <c r="K33"/>
  <c r="J33"/>
  <c r="I33"/>
  <c r="I28" s="1"/>
  <c r="H33"/>
  <c r="G33"/>
  <c r="V32"/>
  <c r="V31"/>
  <c r="M31"/>
  <c r="L31"/>
  <c r="K31"/>
  <c r="J31"/>
  <c r="J28" s="1"/>
  <c r="J23" s="1"/>
  <c r="J22" s="1"/>
  <c r="J16" s="1"/>
  <c r="J15" s="1"/>
  <c r="I31"/>
  <c r="H31"/>
  <c r="G31"/>
  <c r="V30"/>
  <c r="M29"/>
  <c r="V29" s="1"/>
  <c r="L29"/>
  <c r="K29"/>
  <c r="J29"/>
  <c r="I29"/>
  <c r="H29"/>
  <c r="G29"/>
  <c r="L28"/>
  <c r="K28"/>
  <c r="K23" s="1"/>
  <c r="K22" s="1"/>
  <c r="H28"/>
  <c r="G28"/>
  <c r="G23" s="1"/>
  <c r="G22" s="1"/>
  <c r="V27"/>
  <c r="V26"/>
  <c r="M25"/>
  <c r="V25" s="1"/>
  <c r="L25"/>
  <c r="K25"/>
  <c r="J25"/>
  <c r="I25"/>
  <c r="I24" s="1"/>
  <c r="H25"/>
  <c r="G25"/>
  <c r="M24"/>
  <c r="V24" s="1"/>
  <c r="L24"/>
  <c r="K24"/>
  <c r="J24"/>
  <c r="H24"/>
  <c r="G24"/>
  <c r="L23"/>
  <c r="H23"/>
  <c r="L22"/>
  <c r="H22"/>
  <c r="V21"/>
  <c r="V20"/>
  <c r="M20"/>
  <c r="L20"/>
  <c r="K20"/>
  <c r="J20"/>
  <c r="I20"/>
  <c r="H20"/>
  <c r="G20"/>
  <c r="V19"/>
  <c r="M19"/>
  <c r="L19"/>
  <c r="K19"/>
  <c r="J19"/>
  <c r="I19"/>
  <c r="H19"/>
  <c r="G19"/>
  <c r="V18"/>
  <c r="M18"/>
  <c r="L18"/>
  <c r="K18"/>
  <c r="J18"/>
  <c r="I18"/>
  <c r="H18"/>
  <c r="G18"/>
  <c r="V17"/>
  <c r="M17"/>
  <c r="L17"/>
  <c r="K17"/>
  <c r="J17"/>
  <c r="I17"/>
  <c r="H17"/>
  <c r="G17"/>
  <c r="B17"/>
  <c r="B18" s="1"/>
  <c r="B19" s="1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B77" s="1"/>
  <c r="B78" s="1"/>
  <c r="B79" s="1"/>
  <c r="B80" s="1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B94" s="1"/>
  <c r="B95" s="1"/>
  <c r="B96" s="1"/>
  <c r="B97" s="1"/>
  <c r="B98" s="1"/>
  <c r="B16"/>
  <c r="V28" l="1"/>
  <c r="M23"/>
  <c r="G16"/>
  <c r="V45"/>
  <c r="M41"/>
  <c r="I23"/>
  <c r="I22" s="1"/>
  <c r="I16" s="1"/>
  <c r="I15" s="1"/>
  <c r="M58"/>
  <c r="V59"/>
  <c r="V76"/>
  <c r="G75"/>
  <c r="K40"/>
  <c r="K16" s="1"/>
  <c r="K15" s="1"/>
  <c r="V52"/>
  <c r="V33"/>
  <c r="V48"/>
  <c r="V60"/>
  <c r="M57" l="1"/>
  <c r="V57" s="1"/>
  <c r="V58"/>
  <c r="V75"/>
  <c r="G74"/>
  <c r="M22"/>
  <c r="V23"/>
  <c r="V41"/>
  <c r="M40"/>
  <c r="V40" s="1"/>
  <c r="M16" l="1"/>
  <c r="V22"/>
  <c r="V74"/>
  <c r="G70"/>
  <c r="V70" l="1"/>
  <c r="G69"/>
  <c r="M15"/>
  <c r="V16"/>
  <c r="V69" l="1"/>
  <c r="G15"/>
  <c r="V15" s="1"/>
</calcChain>
</file>

<file path=xl/sharedStrings.xml><?xml version="1.0" encoding="utf-8"?>
<sst xmlns="http://schemas.openxmlformats.org/spreadsheetml/2006/main" count="430" uniqueCount="130">
  <si>
    <t>Ц.ст.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</si>
  <si>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</si>
  <si>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</si>
  <si>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</si>
  <si>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</si>
  <si>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</si>
  <si>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</si>
  <si>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</si>
  <si>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      Руководство и управление в сфере установленных функций органов  местного самоуправления</t>
  </si>
  <si>
    <t>2100001000</t>
  </si>
  <si>
    <t xml:space="preserve">                    Глава муниципального образования</t>
  </si>
  <si>
    <t>2100001010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</si>
  <si>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</si>
  <si>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</si>
  <si>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</si>
  <si>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        Органы местного самоуправления</t>
  </si>
  <si>
    <t>2100001040</t>
  </si>
  <si>
    <t xml:space="preserve">                        Закупка товаров, работ и услуг для обеспечения государственных (муниципальных) нужд</t>
  </si>
  <si>
    <t>200</t>
  </si>
  <si>
    <t xml:space="preserve">                        Иные бюджетные ассигнования</t>
  </si>
  <si>
    <t>800</t>
  </si>
  <si>
    <t xml:space="preserve">        Обеспечение мероприятий по общегосударственным вопросам</t>
  </si>
  <si>
    <t>2200000000</t>
  </si>
  <si>
    <t xml:space="preserve">      Другие общегосударственные вопросы</t>
  </si>
  <si>
    <t xml:space="preserve">      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</si>
  <si>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</si>
  <si>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        Обеспечение деятельности по хозяйственному обслуживанию органов местного самоуправления</t>
  </si>
  <si>
    <t>2200002010</t>
  </si>
  <si>
    <t xml:space="preserve">                Другие общегосударственные вопросы</t>
  </si>
  <si>
    <t>2200009000</t>
  </si>
  <si>
    <t xml:space="preserve">                    Уплата членских взносов в ассоциацию совета муниципальных образований Кировской области</t>
  </si>
  <si>
    <t>2200009020</t>
  </si>
  <si>
    <t xml:space="preserve">                    Комиссионный сбор (самообложение)</t>
  </si>
  <si>
    <t>2200009040</t>
  </si>
  <si>
    <t xml:space="preserve">        Обеспечение мероприятий по управлению муниципальным имуществом</t>
  </si>
  <si>
    <t>2300000000</t>
  </si>
  <si>
    <t xml:space="preserve">                Мероприятия в установленной сфере деятельности</t>
  </si>
  <si>
    <t>2300003000</t>
  </si>
  <si>
    <t xml:space="preserve">                    Управление муниципальной собственностью</t>
  </si>
  <si>
    <t>2300003010</t>
  </si>
  <si>
    <t xml:space="preserve">                        Межбюджетные трансферты</t>
  </si>
  <si>
    <t>500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</si>
  <si>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</si>
  <si>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</si>
  <si>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 мероприятий в области национальной обороны</t>
  </si>
  <si>
    <t>2400000000</t>
  </si>
  <si>
    <t xml:space="preserve">        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</si>
  <si>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</si>
  <si>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</si>
  <si>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</si>
  <si>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</si>
  <si>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</si>
  <si>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>2600003000</t>
  </si>
  <si>
    <t xml:space="preserve">        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</si>
  <si>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</si>
  <si>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</si>
  <si>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</si>
  <si>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</si>
  <si>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</si>
  <si>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</si>
  <si>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        Мероприятия по уличному освещению</t>
  </si>
  <si>
    <t>2900003260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</si>
  <si>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</si>
  <si>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</si>
  <si>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</si>
  <si>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</si>
  <si>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      Доплаты к пенсиям</t>
  </si>
  <si>
    <t>3200006000</t>
  </si>
  <si>
    <t xml:space="preserve">                    Пенсия за выслугу лет лицам, замещавшим должности муниципальной службы</t>
  </si>
  <si>
    <t>3200006010</t>
  </si>
  <si>
    <t xml:space="preserve">                        Социальное обеспечение и иные выплаты населению</t>
  </si>
  <si>
    <t>300</t>
  </si>
  <si>
    <t>% исполнения</t>
  </si>
  <si>
    <t>Наименование расходов</t>
  </si>
  <si>
    <t>Вид расходов</t>
  </si>
  <si>
    <t xml:space="preserve">Белохолуницкого района Кировской области </t>
  </si>
  <si>
    <t>РЗ</t>
  </si>
  <si>
    <t>ПРз</t>
  </si>
  <si>
    <t>00</t>
  </si>
  <si>
    <t>01</t>
  </si>
  <si>
    <t>02</t>
  </si>
  <si>
    <t>04</t>
  </si>
  <si>
    <t>03</t>
  </si>
  <si>
    <t>09</t>
  </si>
  <si>
    <t>05</t>
  </si>
  <si>
    <t>10</t>
  </si>
  <si>
    <t xml:space="preserve">Всего расходов:   </t>
  </si>
  <si>
    <t xml:space="preserve">                    Осуществление внутреннего муниципального финансового контроля</t>
  </si>
  <si>
    <t xml:space="preserve">                    Осуществление градостроительной деятельности</t>
  </si>
  <si>
    <t xml:space="preserve">                    Обеспечение комплексного развития сельских поселений</t>
  </si>
  <si>
    <t>2100014000</t>
  </si>
  <si>
    <t>2100014040</t>
  </si>
  <si>
    <t xml:space="preserve">                    Проведение мероприятий, юбилейных дат</t>
  </si>
  <si>
    <t>2200009030</t>
  </si>
  <si>
    <t xml:space="preserve">        Муниципальная программа "Комплексное развитие сельских территорий Поломского сельского поселения Белохолуницкого района Кировской области на 2020-2024 годы"</t>
  </si>
  <si>
    <t>0200000000</t>
  </si>
  <si>
    <t>02000L5760</t>
  </si>
  <si>
    <t xml:space="preserve">                      Расходы за счет средств местного бюджета</t>
  </si>
  <si>
    <t>290000326В</t>
  </si>
  <si>
    <t>Утверждено на 2022 год</t>
  </si>
  <si>
    <t xml:space="preserve">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</si>
  <si>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  Осуществление части полномочий по организации ритуальных услуг</t>
  </si>
  <si>
    <t xml:space="preserve">    ОХРАНА ОКРУЖАЮЩЕЙ СРЕДЫ</t>
  </si>
  <si>
    <t xml:space="preserve">      Охрана объектов растительного и животного мира и среды их обитания</t>
  </si>
  <si>
    <t xml:space="preserve">        Обеспечение мероприятий в области охраны окружающей среды</t>
  </si>
  <si>
    <t xml:space="preserve">                    Природоохранные мероприятия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</si>
  <si>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</si>
  <si>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</si>
  <si>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2100014020</t>
  </si>
  <si>
    <t>2100014060</t>
  </si>
  <si>
    <t>06</t>
  </si>
  <si>
    <t>3000000000</t>
  </si>
  <si>
    <t>3000003000</t>
  </si>
  <si>
    <t>3000003040</t>
  </si>
  <si>
    <t>07</t>
  </si>
  <si>
    <t>Факт за 2 квартал 2022 года</t>
  </si>
  <si>
    <t xml:space="preserve">      Обеспечение проведения выборов и референдумов</t>
  </si>
  <si>
    <t xml:space="preserve">                Проведение выборов и референдумов</t>
  </si>
  <si>
    <t>2200004000</t>
  </si>
  <si>
    <t xml:space="preserve">                    Выборы представительных органов местного самоуправления</t>
  </si>
  <si>
    <t>2200004020</t>
  </si>
  <si>
    <t>Ведомственная структура</t>
  </si>
  <si>
    <t>расходов бюджета муниципального образования Поломское сельское поселение</t>
  </si>
  <si>
    <t>Белохолуницкого района Кировской области</t>
  </si>
  <si>
    <t>Приложение 3</t>
  </si>
  <si>
    <t>Вед.</t>
  </si>
  <si>
    <t>Мероприятия по прочему благоустройству</t>
  </si>
  <si>
    <t>за  2022 год</t>
  </si>
  <si>
    <t xml:space="preserve">к решению Поломской сельской Думы </t>
  </si>
  <si>
    <t xml:space="preserve">от 00.00.2023 № 00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</si>
</sst>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3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4">
      <alignment horizontal="right"/>
    </xf>
    <xf numFmtId="4" fontId="5" fillId="3" borderId="4">
      <alignment horizontal="right" vertical="top" shrinkToFit="1"/>
    </xf>
    <xf numFmtId="4" fontId="5" fillId="4" borderId="4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3">
      <alignment vertical="top" wrapText="1"/>
    </xf>
    <xf numFmtId="1" fontId="4" fillId="0" borderId="3">
      <alignment horizontal="left" vertical="top" wrapText="1" indent="2"/>
    </xf>
    <xf numFmtId="1" fontId="4" fillId="0" borderId="3">
      <alignment horizontal="center" vertical="top" shrinkToFit="1"/>
    </xf>
    <xf numFmtId="4" fontId="5" fillId="3" borderId="3">
      <alignment horizontal="right" vertical="top" shrinkToFit="1"/>
    </xf>
    <xf numFmtId="4" fontId="5" fillId="0" borderId="3">
      <alignment horizontal="right" vertical="top" shrinkToFit="1"/>
    </xf>
    <xf numFmtId="4" fontId="4" fillId="0" borderId="3">
      <alignment horizontal="right" vertical="top" shrinkToFit="1"/>
    </xf>
    <xf numFmtId="4" fontId="5" fillId="4" borderId="3">
      <alignment horizontal="right" vertical="top" shrinkToFit="1"/>
    </xf>
  </cellStyleXfs>
  <cellXfs count="62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3" xfId="7" applyNumberFormat="1" applyProtection="1">
      <alignment horizontal="center" vertical="center" wrapText="1"/>
    </xf>
    <xf numFmtId="0" fontId="4" fillId="0" borderId="5" xfId="7" applyNumberFormat="1" applyBorder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2" fontId="0" fillId="0" borderId="3" xfId="0" applyNumberFormat="1" applyBorder="1" applyProtection="1">
      <protection locked="0"/>
    </xf>
    <xf numFmtId="2" fontId="0" fillId="0" borderId="6" xfId="0" applyNumberFormat="1" applyBorder="1" applyProtection="1">
      <protection locked="0"/>
    </xf>
    <xf numFmtId="0" fontId="7" fillId="0" borderId="0" xfId="15" applyNumberFormat="1" applyFont="1" applyAlignment="1" applyProtection="1">
      <alignment horizontal="center" wrapText="1"/>
    </xf>
    <xf numFmtId="0" fontId="4" fillId="0" borderId="3" xfId="7" applyNumberFormat="1" applyBorder="1" applyProtection="1">
      <alignment horizontal="center" vertical="center" wrapText="1"/>
    </xf>
    <xf numFmtId="0" fontId="5" fillId="0" borderId="4" xfId="17" applyFont="1" applyBorder="1" applyAlignment="1">
      <alignment vertical="top" wrapText="1"/>
    </xf>
    <xf numFmtId="0" fontId="11" fillId="0" borderId="7" xfId="19" applyNumberFormat="1" applyFont="1" applyBorder="1" applyAlignment="1">
      <alignment vertical="top" wrapText="1" shrinkToFit="1"/>
    </xf>
    <xf numFmtId="0" fontId="4" fillId="0" borderId="7" xfId="17" applyBorder="1" applyAlignment="1">
      <alignment vertical="top" wrapText="1"/>
    </xf>
    <xf numFmtId="0" fontId="0" fillId="0" borderId="3" xfId="0" applyBorder="1" applyProtection="1">
      <protection locked="0"/>
    </xf>
    <xf numFmtId="49" fontId="5" fillId="0" borderId="1" xfId="20" applyNumberFormat="1" applyFont="1" applyBorder="1">
      <alignment horizontal="center" vertical="top" shrinkToFit="1"/>
    </xf>
    <xf numFmtId="49" fontId="8" fillId="0" borderId="1" xfId="20" applyNumberFormat="1" applyFont="1" applyBorder="1" applyAlignment="1">
      <alignment horizontal="center" vertical="center" shrinkToFit="1"/>
    </xf>
    <xf numFmtId="4" fontId="5" fillId="3" borderId="1" xfId="21" applyBorder="1" applyAlignment="1">
      <alignment horizontal="right" vertical="center" shrinkToFit="1"/>
    </xf>
    <xf numFmtId="2" fontId="8" fillId="4" borderId="1" xfId="24" applyNumberFormat="1" applyFont="1" applyBorder="1">
      <alignment horizontal="right" vertical="top" shrinkToFit="1"/>
    </xf>
    <xf numFmtId="2" fontId="8" fillId="3" borderId="1" xfId="21" applyNumberFormat="1" applyFont="1" applyBorder="1">
      <alignment horizontal="right" vertical="top" shrinkToFit="1"/>
    </xf>
    <xf numFmtId="2" fontId="8" fillId="0" borderId="1" xfId="8" applyNumberFormat="1" applyFont="1" applyBorder="1" applyAlignment="1">
      <alignment horizontal="center" vertical="top"/>
    </xf>
    <xf numFmtId="49" fontId="4" fillId="0" borderId="3" xfId="19" applyNumberFormat="1" applyAlignment="1">
      <alignment horizontal="center" vertical="top" shrinkToFit="1"/>
    </xf>
    <xf numFmtId="1" fontId="4" fillId="0" borderId="3" xfId="19" applyAlignment="1">
      <alignment horizontal="center" vertical="top" shrinkToFit="1"/>
    </xf>
    <xf numFmtId="4" fontId="5" fillId="3" borderId="3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2" fontId="9" fillId="5" borderId="3" xfId="19" applyNumberFormat="1" applyFont="1" applyFill="1" applyAlignment="1">
      <alignment horizontal="center" vertical="top" shrinkToFit="1"/>
    </xf>
    <xf numFmtId="2" fontId="10" fillId="5" borderId="3" xfId="21" applyNumberFormat="1" applyFont="1" applyFill="1" applyAlignment="1">
      <alignment horizontal="center" vertical="top" shrinkToFit="1"/>
    </xf>
    <xf numFmtId="2" fontId="8" fillId="5" borderId="1" xfId="21" applyNumberFormat="1" applyFont="1" applyFill="1" applyBorder="1">
      <alignment horizontal="right" vertical="top" shrinkToFit="1"/>
    </xf>
    <xf numFmtId="4" fontId="5" fillId="3" borderId="6" xfId="21" applyBorder="1">
      <alignment horizontal="right" vertical="top" shrinkToFit="1"/>
    </xf>
    <xf numFmtId="2" fontId="9" fillId="5" borderId="6" xfId="19" applyNumberFormat="1" applyFont="1" applyFill="1" applyBorder="1" applyAlignment="1">
      <alignment horizontal="center" vertical="top" shrinkToFit="1"/>
    </xf>
    <xf numFmtId="2" fontId="10" fillId="5" borderId="6" xfId="21" applyNumberFormat="1" applyFont="1" applyFill="1" applyBorder="1" applyAlignment="1">
      <alignment horizontal="center" vertical="top" shrinkToFit="1"/>
    </xf>
    <xf numFmtId="2" fontId="8" fillId="5" borderId="2" xfId="21" applyNumberFormat="1" applyFont="1" applyFill="1" applyBorder="1">
      <alignment horizontal="right" vertical="top" shrinkToFit="1"/>
    </xf>
    <xf numFmtId="2" fontId="8" fillId="4" borderId="2" xfId="24" applyNumberFormat="1" applyFont="1" applyBorder="1" applyAlignment="1">
      <alignment horizontal="center" vertical="top" shrinkToFit="1"/>
    </xf>
    <xf numFmtId="2" fontId="8" fillId="3" borderId="2" xfId="21" applyNumberFormat="1" applyFont="1" applyBorder="1" applyAlignment="1">
      <alignment horizontal="center" vertical="top" shrinkToFit="1"/>
    </xf>
    <xf numFmtId="2" fontId="8" fillId="0" borderId="2" xfId="8" applyNumberFormat="1" applyFont="1" applyBorder="1" applyAlignment="1">
      <alignment horizontal="center" vertical="top"/>
    </xf>
    <xf numFmtId="49" fontId="5" fillId="0" borderId="3" xfId="19" applyNumberFormat="1" applyFont="1" applyAlignment="1">
      <alignment horizontal="center" vertical="top" shrinkToFit="1"/>
    </xf>
    <xf numFmtId="1" fontId="5" fillId="0" borderId="3" xfId="19" applyFont="1" applyAlignment="1">
      <alignment horizontal="center" vertical="top" shrinkToFit="1"/>
    </xf>
    <xf numFmtId="2" fontId="10" fillId="0" borderId="3" xfId="19" applyNumberFormat="1" applyFont="1" applyAlignment="1">
      <alignment horizontal="right" shrinkToFit="1"/>
    </xf>
    <xf numFmtId="2" fontId="5" fillId="0" borderId="3" xfId="22" applyNumberFormat="1">
      <alignment horizontal="right" vertical="top" shrinkToFit="1"/>
    </xf>
    <xf numFmtId="2" fontId="5" fillId="3" borderId="3" xfId="21" applyNumberFormat="1">
      <alignment horizontal="right" vertical="top" shrinkToFit="1"/>
    </xf>
    <xf numFmtId="2" fontId="10" fillId="0" borderId="6" xfId="19" applyNumberFormat="1" applyFont="1" applyBorder="1" applyAlignment="1">
      <alignment horizontal="right" shrinkToFit="1"/>
    </xf>
    <xf numFmtId="2" fontId="5" fillId="0" borderId="6" xfId="22" applyNumberFormat="1" applyBorder="1">
      <alignment horizontal="right" vertical="top" shrinkToFit="1"/>
    </xf>
    <xf numFmtId="2" fontId="5" fillId="3" borderId="6" xfId="21" applyNumberFormat="1" applyBorder="1">
      <alignment horizontal="right" vertical="top" shrinkToFit="1"/>
    </xf>
    <xf numFmtId="2" fontId="5" fillId="0" borderId="3" xfId="20" applyNumberFormat="1" applyFont="1" applyAlignment="1">
      <alignment horizontal="right" shrinkToFit="1"/>
    </xf>
    <xf numFmtId="2" fontId="5" fillId="3" borderId="3" xfId="21" applyNumberFormat="1" applyAlignment="1">
      <alignment horizontal="right" shrinkToFit="1"/>
    </xf>
    <xf numFmtId="2" fontId="5" fillId="0" borderId="3" xfId="22" applyNumberFormat="1" applyAlignment="1">
      <alignment horizontal="right" shrinkToFit="1"/>
    </xf>
    <xf numFmtId="2" fontId="8" fillId="0" borderId="3" xfId="8" applyNumberFormat="1" applyFont="1" applyBorder="1" applyAlignment="1">
      <alignment horizontal="center" vertical="top"/>
    </xf>
    <xf numFmtId="2" fontId="8" fillId="5" borderId="0" xfId="21" applyNumberFormat="1" applyFont="1" applyFill="1" applyBorder="1">
      <alignment horizontal="right" vertical="top" shrinkToFit="1"/>
    </xf>
    <xf numFmtId="2" fontId="8" fillId="5" borderId="8" xfId="21" applyNumberFormat="1" applyFont="1" applyFill="1" applyBorder="1">
      <alignment horizontal="right" vertical="top" shrinkToFit="1"/>
    </xf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center"/>
    </xf>
    <xf numFmtId="0" fontId="0" fillId="0" borderId="0" xfId="0" applyFont="1" applyAlignment="1"/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V98"/>
  <sheetViews>
    <sheetView showGridLines="0" tabSelected="1" workbookViewId="0">
      <selection activeCell="A3" sqref="A3:V3"/>
    </sheetView>
  </sheetViews>
  <sheetFormatPr defaultRowHeight="15"/>
  <cols>
    <col min="1" max="1" width="40" style="1" customWidth="1"/>
    <col min="2" max="2" width="10.28515625" style="1" customWidth="1"/>
    <col min="3" max="4" width="7.7109375" style="1" customWidth="1"/>
    <col min="5" max="5" width="10.7109375" style="1" customWidth="1"/>
    <col min="6" max="6" width="7.7109375" style="1" customWidth="1"/>
    <col min="7" max="7" width="9.42578125" style="1" customWidth="1"/>
    <col min="8" max="12" width="9.140625" style="1" hidden="1" customWidth="1"/>
    <col min="13" max="13" width="11.7109375" style="1" customWidth="1"/>
    <col min="14" max="21" width="9.140625" style="1" hidden="1" customWidth="1"/>
    <col min="22" max="22" width="9.140625" style="1" customWidth="1"/>
    <col min="23" max="16384" width="9.140625" style="1"/>
  </cols>
  <sheetData>
    <row r="1" spans="1:22">
      <c r="A1" s="58" t="s">
        <v>124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</row>
    <row r="2" spans="1:22" ht="15.75" customHeight="1">
      <c r="A2" s="59" t="s">
        <v>128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15.75" customHeight="1">
      <c r="A3" s="59" t="s">
        <v>129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</row>
    <row r="4" spans="1:22" ht="15.75" customHeight="1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</row>
    <row r="5" spans="1:22" ht="15.75" customHeight="1">
      <c r="A5" s="7"/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9"/>
    </row>
    <row r="6" spans="1:22" ht="15.75" customHeight="1">
      <c r="A6" s="57" t="s">
        <v>121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1"/>
    </row>
    <row r="7" spans="1:22" ht="15.75" customHeight="1">
      <c r="A7" s="54" t="s">
        <v>122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</row>
    <row r="8" spans="1:22" ht="15.75" customHeight="1">
      <c r="A8" s="54" t="s">
        <v>123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</row>
    <row r="9" spans="1:22" ht="15.75" customHeight="1">
      <c r="A9" s="54" t="s">
        <v>75</v>
      </c>
      <c r="B9" s="54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15.75" customHeight="1">
      <c r="A10" s="54" t="s">
        <v>127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10"/>
      <c r="O10" s="10"/>
      <c r="P10" s="10"/>
      <c r="Q10" s="10"/>
      <c r="R10" s="10"/>
      <c r="S10" s="10"/>
      <c r="T10" s="10"/>
      <c r="U10" s="10"/>
      <c r="V10" s="10"/>
    </row>
    <row r="11" spans="1:22" ht="15" customHeight="1">
      <c r="A11" s="10"/>
      <c r="B11" s="13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</row>
    <row r="12" spans="1:22" ht="16.5" hidden="1" customHeight="1">
      <c r="A12" s="57"/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</row>
    <row r="13" spans="1:22" ht="5.25" customHeight="1">
      <c r="A13" s="56"/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2"/>
    </row>
    <row r="14" spans="1:22" ht="46.5" customHeight="1">
      <c r="A14" s="14" t="s">
        <v>73</v>
      </c>
      <c r="B14" s="14" t="s">
        <v>125</v>
      </c>
      <c r="C14" s="14" t="s">
        <v>76</v>
      </c>
      <c r="D14" s="3" t="s">
        <v>77</v>
      </c>
      <c r="E14" s="3" t="s">
        <v>0</v>
      </c>
      <c r="F14" s="3" t="s">
        <v>74</v>
      </c>
      <c r="G14" s="3" t="s">
        <v>99</v>
      </c>
      <c r="H14" s="3" t="s">
        <v>1</v>
      </c>
      <c r="I14" s="3" t="s">
        <v>1</v>
      </c>
      <c r="J14" s="3" t="s">
        <v>1</v>
      </c>
      <c r="K14" s="3" t="s">
        <v>1</v>
      </c>
      <c r="L14" s="4" t="s">
        <v>1</v>
      </c>
      <c r="M14" s="5" t="s">
        <v>115</v>
      </c>
      <c r="N14" s="5" t="s">
        <v>1</v>
      </c>
      <c r="O14" s="5" t="s">
        <v>1</v>
      </c>
      <c r="P14" s="5" t="s">
        <v>1</v>
      </c>
      <c r="Q14" s="5" t="s">
        <v>1</v>
      </c>
      <c r="R14" s="5" t="s">
        <v>1</v>
      </c>
      <c r="S14" s="5" t="s">
        <v>1</v>
      </c>
      <c r="T14" s="5" t="s">
        <v>1</v>
      </c>
      <c r="U14" s="5" t="s">
        <v>1</v>
      </c>
      <c r="V14" s="6" t="s">
        <v>72</v>
      </c>
    </row>
    <row r="15" spans="1:22">
      <c r="A15" s="16" t="s">
        <v>86</v>
      </c>
      <c r="B15" s="18">
        <v>987</v>
      </c>
      <c r="C15" s="19" t="s">
        <v>78</v>
      </c>
      <c r="D15" s="20" t="s">
        <v>78</v>
      </c>
      <c r="E15" s="20" t="s">
        <v>2</v>
      </c>
      <c r="F15" s="20" t="s">
        <v>3</v>
      </c>
      <c r="G15" s="21">
        <f>G16+G57+G69+G81+G87+G93+G63</f>
        <v>3959.7219999999993</v>
      </c>
      <c r="H15" s="21" t="e">
        <f>H16+H57+H69+H81+H87+H93+#REF!+H63</f>
        <v>#REF!</v>
      </c>
      <c r="I15" s="21" t="e">
        <f>I16+I57+I69+I81+I87+I93+#REF!+I63</f>
        <v>#REF!</v>
      </c>
      <c r="J15" s="21" t="e">
        <f>J16+J57+J69+J81+J87+J93+#REF!+J63</f>
        <v>#REF!</v>
      </c>
      <c r="K15" s="21" t="e">
        <f>K16+K57+K69+K81+K87+K93+#REF!+K63</f>
        <v>#REF!</v>
      </c>
      <c r="L15" s="21" t="e">
        <f>L16+L57+L69+L81+L87+L93+#REF!+L63</f>
        <v>#REF!</v>
      </c>
      <c r="M15" s="21">
        <f>M16+M57+M69+M81+M87+M93+M63</f>
        <v>3733.2999999999993</v>
      </c>
      <c r="N15" s="22"/>
      <c r="O15" s="22"/>
      <c r="P15" s="22"/>
      <c r="Q15" s="22"/>
      <c r="R15" s="22"/>
      <c r="S15" s="22"/>
      <c r="T15" s="23"/>
      <c r="U15" s="23"/>
      <c r="V15" s="24">
        <f>M15/G15*100</f>
        <v>94.281871303086433</v>
      </c>
    </row>
    <row r="16" spans="1:22">
      <c r="A16" s="17" t="s">
        <v>4</v>
      </c>
      <c r="B16" s="18">
        <f>B15</f>
        <v>987</v>
      </c>
      <c r="C16" s="19" t="s">
        <v>79</v>
      </c>
      <c r="D16" s="25" t="s">
        <v>78</v>
      </c>
      <c r="E16" s="26" t="s">
        <v>2</v>
      </c>
      <c r="F16" s="26" t="s">
        <v>3</v>
      </c>
      <c r="G16" s="27">
        <f>G17+G22+G40+G35</f>
        <v>2495.7399999999998</v>
      </c>
      <c r="H16" s="27" t="e">
        <f>H17+H22+#REF!+H40+H35</f>
        <v>#REF!</v>
      </c>
      <c r="I16" s="27" t="e">
        <f>I17+I22+#REF!+I40+I35</f>
        <v>#REF!</v>
      </c>
      <c r="J16" s="27" t="e">
        <f>J17+J22+#REF!+J40+J35</f>
        <v>#REF!</v>
      </c>
      <c r="K16" s="27" t="e">
        <f>K17+K22+#REF!+K40+K35</f>
        <v>#REF!</v>
      </c>
      <c r="L16" s="27" t="e">
        <f>L17+L22+#REF!+L40+L35</f>
        <v>#REF!</v>
      </c>
      <c r="M16" s="27">
        <f>M17+M22+M40+M35</f>
        <v>2390.4899999999998</v>
      </c>
      <c r="N16" s="28"/>
      <c r="O16" s="28"/>
      <c r="P16" s="28"/>
      <c r="Q16" s="28"/>
      <c r="R16" s="28"/>
      <c r="S16" s="28"/>
      <c r="T16" s="29"/>
      <c r="U16" s="29"/>
      <c r="V16" s="24">
        <f t="shared" ref="V16:V81" si="0">M16/G16*100</f>
        <v>95.782813914911003</v>
      </c>
    </row>
    <row r="17" spans="1:22" ht="38.25">
      <c r="A17" s="17" t="s">
        <v>5</v>
      </c>
      <c r="B17" s="18">
        <f t="shared" ref="B17:B80" si="1">B16</f>
        <v>987</v>
      </c>
      <c r="C17" s="19" t="s">
        <v>79</v>
      </c>
      <c r="D17" s="25" t="s">
        <v>80</v>
      </c>
      <c r="E17" s="26" t="s">
        <v>2</v>
      </c>
      <c r="F17" s="26" t="s">
        <v>3</v>
      </c>
      <c r="G17" s="27">
        <f>G18</f>
        <v>641.59</v>
      </c>
      <c r="H17" s="27">
        <f t="shared" ref="H17:M20" si="2">H18</f>
        <v>0</v>
      </c>
      <c r="I17" s="27">
        <f t="shared" si="2"/>
        <v>0</v>
      </c>
      <c r="J17" s="27">
        <f t="shared" si="2"/>
        <v>0</v>
      </c>
      <c r="K17" s="27">
        <f t="shared" si="2"/>
        <v>0</v>
      </c>
      <c r="L17" s="27">
        <f t="shared" si="2"/>
        <v>0</v>
      </c>
      <c r="M17" s="27">
        <f t="shared" si="2"/>
        <v>639.73</v>
      </c>
      <c r="N17" s="28"/>
      <c r="O17" s="28"/>
      <c r="P17" s="28"/>
      <c r="Q17" s="28"/>
      <c r="R17" s="28"/>
      <c r="S17" s="28"/>
      <c r="T17" s="29"/>
      <c r="U17" s="29"/>
      <c r="V17" s="24">
        <f t="shared" si="0"/>
        <v>99.710095232157599</v>
      </c>
    </row>
    <row r="18" spans="1:22" ht="25.5">
      <c r="A18" s="17" t="s">
        <v>6</v>
      </c>
      <c r="B18" s="18">
        <f t="shared" si="1"/>
        <v>987</v>
      </c>
      <c r="C18" s="19" t="s">
        <v>79</v>
      </c>
      <c r="D18" s="25" t="s">
        <v>80</v>
      </c>
      <c r="E18" s="26" t="s">
        <v>7</v>
      </c>
      <c r="F18" s="26" t="s">
        <v>3</v>
      </c>
      <c r="G18" s="27">
        <f>G19</f>
        <v>641.59</v>
      </c>
      <c r="H18" s="27">
        <f t="shared" si="2"/>
        <v>0</v>
      </c>
      <c r="I18" s="27">
        <f t="shared" si="2"/>
        <v>0</v>
      </c>
      <c r="J18" s="27">
        <f t="shared" si="2"/>
        <v>0</v>
      </c>
      <c r="K18" s="27">
        <f t="shared" si="2"/>
        <v>0</v>
      </c>
      <c r="L18" s="27">
        <f t="shared" si="2"/>
        <v>0</v>
      </c>
      <c r="M18" s="27">
        <f t="shared" si="2"/>
        <v>639.73</v>
      </c>
      <c r="N18" s="28"/>
      <c r="O18" s="28"/>
      <c r="P18" s="28"/>
      <c r="Q18" s="28"/>
      <c r="R18" s="28"/>
      <c r="S18" s="28"/>
      <c r="T18" s="29"/>
      <c r="U18" s="29"/>
      <c r="V18" s="24">
        <f t="shared" si="0"/>
        <v>99.710095232157599</v>
      </c>
    </row>
    <row r="19" spans="1:22" ht="38.25">
      <c r="A19" s="17" t="s">
        <v>8</v>
      </c>
      <c r="B19" s="18">
        <f t="shared" si="1"/>
        <v>987</v>
      </c>
      <c r="C19" s="19" t="s">
        <v>79</v>
      </c>
      <c r="D19" s="25" t="s">
        <v>80</v>
      </c>
      <c r="E19" s="26" t="s">
        <v>9</v>
      </c>
      <c r="F19" s="26" t="s">
        <v>3</v>
      </c>
      <c r="G19" s="27">
        <f>G20</f>
        <v>641.59</v>
      </c>
      <c r="H19" s="27">
        <f t="shared" si="2"/>
        <v>0</v>
      </c>
      <c r="I19" s="27">
        <f t="shared" si="2"/>
        <v>0</v>
      </c>
      <c r="J19" s="27">
        <f t="shared" si="2"/>
        <v>0</v>
      </c>
      <c r="K19" s="27">
        <f t="shared" si="2"/>
        <v>0</v>
      </c>
      <c r="L19" s="27">
        <f t="shared" si="2"/>
        <v>0</v>
      </c>
      <c r="M19" s="27">
        <f t="shared" si="2"/>
        <v>639.73</v>
      </c>
      <c r="N19" s="28"/>
      <c r="O19" s="28"/>
      <c r="P19" s="28"/>
      <c r="Q19" s="28"/>
      <c r="R19" s="28"/>
      <c r="S19" s="28"/>
      <c r="T19" s="29"/>
      <c r="U19" s="29"/>
      <c r="V19" s="24">
        <f t="shared" si="0"/>
        <v>99.710095232157599</v>
      </c>
    </row>
    <row r="20" spans="1:22" ht="25.5">
      <c r="A20" s="17" t="s">
        <v>10</v>
      </c>
      <c r="B20" s="18">
        <f t="shared" si="1"/>
        <v>987</v>
      </c>
      <c r="C20" s="19" t="s">
        <v>79</v>
      </c>
      <c r="D20" s="25" t="s">
        <v>80</v>
      </c>
      <c r="E20" s="26" t="s">
        <v>11</v>
      </c>
      <c r="F20" s="26" t="s">
        <v>3</v>
      </c>
      <c r="G20" s="27">
        <f>G21</f>
        <v>641.59</v>
      </c>
      <c r="H20" s="27">
        <f t="shared" si="2"/>
        <v>0</v>
      </c>
      <c r="I20" s="27">
        <f t="shared" si="2"/>
        <v>0</v>
      </c>
      <c r="J20" s="27">
        <f t="shared" si="2"/>
        <v>0</v>
      </c>
      <c r="K20" s="27">
        <f t="shared" si="2"/>
        <v>0</v>
      </c>
      <c r="L20" s="27">
        <f t="shared" si="2"/>
        <v>0</v>
      </c>
      <c r="M20" s="27">
        <f t="shared" si="2"/>
        <v>639.73</v>
      </c>
      <c r="N20" s="28"/>
      <c r="O20" s="28"/>
      <c r="P20" s="28"/>
      <c r="Q20" s="28"/>
      <c r="R20" s="28"/>
      <c r="S20" s="28"/>
      <c r="T20" s="29"/>
      <c r="U20" s="29"/>
      <c r="V20" s="24">
        <f t="shared" si="0"/>
        <v>99.710095232157599</v>
      </c>
    </row>
    <row r="21" spans="1:22" ht="89.25">
      <c r="A21" s="17" t="s">
        <v>12</v>
      </c>
      <c r="B21" s="18">
        <f t="shared" si="1"/>
        <v>987</v>
      </c>
      <c r="C21" s="19" t="s">
        <v>79</v>
      </c>
      <c r="D21" s="25" t="s">
        <v>80</v>
      </c>
      <c r="E21" s="26" t="s">
        <v>11</v>
      </c>
      <c r="F21" s="26" t="s">
        <v>13</v>
      </c>
      <c r="G21" s="27">
        <v>641.59</v>
      </c>
      <c r="H21" s="30"/>
      <c r="I21" s="30"/>
      <c r="J21" s="30"/>
      <c r="K21" s="30"/>
      <c r="L21" s="31"/>
      <c r="M21" s="32">
        <v>639.73</v>
      </c>
      <c r="N21" s="28"/>
      <c r="O21" s="28"/>
      <c r="P21" s="28"/>
      <c r="Q21" s="28"/>
      <c r="R21" s="28"/>
      <c r="S21" s="28"/>
      <c r="T21" s="29"/>
      <c r="U21" s="29"/>
      <c r="V21" s="24">
        <f t="shared" si="0"/>
        <v>99.710095232157599</v>
      </c>
    </row>
    <row r="22" spans="1:22" ht="63.75">
      <c r="A22" s="17" t="s">
        <v>14</v>
      </c>
      <c r="B22" s="18">
        <f t="shared" si="1"/>
        <v>987</v>
      </c>
      <c r="C22" s="19" t="s">
        <v>79</v>
      </c>
      <c r="D22" s="25" t="s">
        <v>81</v>
      </c>
      <c r="E22" s="26" t="s">
        <v>2</v>
      </c>
      <c r="F22" s="26" t="s">
        <v>3</v>
      </c>
      <c r="G22" s="27">
        <f>G23</f>
        <v>1412.8</v>
      </c>
      <c r="H22" s="27">
        <f t="shared" ref="H22:M22" si="3">H23</f>
        <v>0</v>
      </c>
      <c r="I22" s="27">
        <f t="shared" si="3"/>
        <v>0</v>
      </c>
      <c r="J22" s="27">
        <f t="shared" si="3"/>
        <v>0</v>
      </c>
      <c r="K22" s="27">
        <f t="shared" si="3"/>
        <v>0</v>
      </c>
      <c r="L22" s="27">
        <f t="shared" si="3"/>
        <v>0</v>
      </c>
      <c r="M22" s="27">
        <f t="shared" si="3"/>
        <v>1354.1399999999999</v>
      </c>
      <c r="N22" s="28"/>
      <c r="O22" s="28"/>
      <c r="P22" s="28"/>
      <c r="Q22" s="28"/>
      <c r="R22" s="28"/>
      <c r="S22" s="28"/>
      <c r="T22" s="29"/>
      <c r="U22" s="29"/>
      <c r="V22" s="24">
        <f t="shared" si="0"/>
        <v>95.847961494903728</v>
      </c>
    </row>
    <row r="23" spans="1:22" ht="25.5">
      <c r="A23" s="17" t="s">
        <v>6</v>
      </c>
      <c r="B23" s="18">
        <f t="shared" si="1"/>
        <v>987</v>
      </c>
      <c r="C23" s="19" t="s">
        <v>79</v>
      </c>
      <c r="D23" s="25" t="s">
        <v>81</v>
      </c>
      <c r="E23" s="26" t="s">
        <v>7</v>
      </c>
      <c r="F23" s="26" t="s">
        <v>3</v>
      </c>
      <c r="G23" s="27">
        <f>G24+G28</f>
        <v>1412.8</v>
      </c>
      <c r="H23" s="27">
        <f t="shared" ref="H23:M23" si="4">H24+H28</f>
        <v>0</v>
      </c>
      <c r="I23" s="27">
        <f t="shared" si="4"/>
        <v>0</v>
      </c>
      <c r="J23" s="27">
        <f t="shared" si="4"/>
        <v>0</v>
      </c>
      <c r="K23" s="27">
        <f t="shared" si="4"/>
        <v>0</v>
      </c>
      <c r="L23" s="27">
        <f t="shared" si="4"/>
        <v>0</v>
      </c>
      <c r="M23" s="27">
        <f t="shared" si="4"/>
        <v>1354.1399999999999</v>
      </c>
      <c r="N23" s="28"/>
      <c r="O23" s="28"/>
      <c r="P23" s="28"/>
      <c r="Q23" s="28"/>
      <c r="R23" s="28"/>
      <c r="S23" s="28"/>
      <c r="T23" s="29"/>
      <c r="U23" s="29"/>
      <c r="V23" s="24">
        <f t="shared" si="0"/>
        <v>95.847961494903728</v>
      </c>
    </row>
    <row r="24" spans="1:22" ht="38.25">
      <c r="A24" s="17" t="s">
        <v>8</v>
      </c>
      <c r="B24" s="18">
        <f t="shared" si="1"/>
        <v>987</v>
      </c>
      <c r="C24" s="19" t="s">
        <v>79</v>
      </c>
      <c r="D24" s="25" t="s">
        <v>81</v>
      </c>
      <c r="E24" s="26" t="s">
        <v>9</v>
      </c>
      <c r="F24" s="26" t="s">
        <v>3</v>
      </c>
      <c r="G24" s="27">
        <f>G25</f>
        <v>1411.48</v>
      </c>
      <c r="H24" s="27">
        <f t="shared" ref="H24:M24" si="5">H25</f>
        <v>0</v>
      </c>
      <c r="I24" s="27">
        <f t="shared" si="5"/>
        <v>0</v>
      </c>
      <c r="J24" s="27">
        <f t="shared" si="5"/>
        <v>0</v>
      </c>
      <c r="K24" s="27">
        <f t="shared" si="5"/>
        <v>0</v>
      </c>
      <c r="L24" s="27">
        <f t="shared" si="5"/>
        <v>0</v>
      </c>
      <c r="M24" s="27">
        <f t="shared" si="5"/>
        <v>1352.82</v>
      </c>
      <c r="N24" s="28"/>
      <c r="O24" s="28"/>
      <c r="P24" s="28"/>
      <c r="Q24" s="28"/>
      <c r="R24" s="28"/>
      <c r="S24" s="28"/>
      <c r="T24" s="29"/>
      <c r="U24" s="29"/>
      <c r="V24" s="24">
        <f t="shared" si="0"/>
        <v>95.844078555842088</v>
      </c>
    </row>
    <row r="25" spans="1:22" ht="25.5">
      <c r="A25" s="17" t="s">
        <v>15</v>
      </c>
      <c r="B25" s="18">
        <f t="shared" si="1"/>
        <v>987</v>
      </c>
      <c r="C25" s="19" t="s">
        <v>79</v>
      </c>
      <c r="D25" s="25" t="s">
        <v>81</v>
      </c>
      <c r="E25" s="26" t="s">
        <v>16</v>
      </c>
      <c r="F25" s="26" t="s">
        <v>3</v>
      </c>
      <c r="G25" s="27">
        <f>G26+G27</f>
        <v>1411.48</v>
      </c>
      <c r="H25" s="27">
        <f t="shared" ref="H25:M25" si="6">H26+H27</f>
        <v>0</v>
      </c>
      <c r="I25" s="27">
        <f t="shared" si="6"/>
        <v>0</v>
      </c>
      <c r="J25" s="27">
        <f t="shared" si="6"/>
        <v>0</v>
      </c>
      <c r="K25" s="27">
        <f t="shared" si="6"/>
        <v>0</v>
      </c>
      <c r="L25" s="27">
        <f t="shared" si="6"/>
        <v>0</v>
      </c>
      <c r="M25" s="27">
        <f t="shared" si="6"/>
        <v>1352.82</v>
      </c>
      <c r="N25" s="28"/>
      <c r="O25" s="28"/>
      <c r="P25" s="28"/>
      <c r="Q25" s="28"/>
      <c r="R25" s="28"/>
      <c r="S25" s="28"/>
      <c r="T25" s="29"/>
      <c r="U25" s="29"/>
      <c r="V25" s="24">
        <f t="shared" si="0"/>
        <v>95.844078555842088</v>
      </c>
    </row>
    <row r="26" spans="1:22" ht="89.25">
      <c r="A26" s="17" t="s">
        <v>12</v>
      </c>
      <c r="B26" s="18">
        <f t="shared" si="1"/>
        <v>987</v>
      </c>
      <c r="C26" s="19" t="s">
        <v>79</v>
      </c>
      <c r="D26" s="25" t="s">
        <v>81</v>
      </c>
      <c r="E26" s="26" t="s">
        <v>16</v>
      </c>
      <c r="F26" s="26" t="s">
        <v>13</v>
      </c>
      <c r="G26" s="27">
        <v>1168.49</v>
      </c>
      <c r="H26" s="30"/>
      <c r="I26" s="30"/>
      <c r="J26" s="30"/>
      <c r="K26" s="30"/>
      <c r="L26" s="31"/>
      <c r="M26" s="32">
        <v>1137.6099999999999</v>
      </c>
      <c r="N26" s="28"/>
      <c r="O26" s="28"/>
      <c r="P26" s="28"/>
      <c r="Q26" s="28"/>
      <c r="R26" s="28"/>
      <c r="S26" s="28"/>
      <c r="T26" s="29"/>
      <c r="U26" s="29"/>
      <c r="V26" s="24">
        <f t="shared" si="0"/>
        <v>97.357273061814809</v>
      </c>
    </row>
    <row r="27" spans="1:22" ht="38.25">
      <c r="A27" s="17" t="s">
        <v>17</v>
      </c>
      <c r="B27" s="18">
        <f t="shared" si="1"/>
        <v>987</v>
      </c>
      <c r="C27" s="19" t="s">
        <v>79</v>
      </c>
      <c r="D27" s="25" t="s">
        <v>81</v>
      </c>
      <c r="E27" s="26" t="s">
        <v>16</v>
      </c>
      <c r="F27" s="26" t="s">
        <v>18</v>
      </c>
      <c r="G27" s="27">
        <v>242.99</v>
      </c>
      <c r="H27" s="30"/>
      <c r="I27" s="30"/>
      <c r="J27" s="30"/>
      <c r="K27" s="30"/>
      <c r="L27" s="31"/>
      <c r="M27" s="32">
        <v>215.21</v>
      </c>
      <c r="N27" s="28"/>
      <c r="O27" s="28"/>
      <c r="P27" s="28"/>
      <c r="Q27" s="28"/>
      <c r="R27" s="28"/>
      <c r="S27" s="28"/>
      <c r="T27" s="29"/>
      <c r="U27" s="29"/>
      <c r="V27" s="24">
        <f t="shared" si="0"/>
        <v>88.567430758467424</v>
      </c>
    </row>
    <row r="28" spans="1:22" ht="63.75">
      <c r="A28" s="17" t="s">
        <v>100</v>
      </c>
      <c r="B28" s="18">
        <f t="shared" si="1"/>
        <v>987</v>
      </c>
      <c r="C28" s="19" t="s">
        <v>79</v>
      </c>
      <c r="D28" s="25" t="s">
        <v>81</v>
      </c>
      <c r="E28" s="26" t="s">
        <v>90</v>
      </c>
      <c r="F28" s="26" t="s">
        <v>3</v>
      </c>
      <c r="G28" s="27">
        <f>G29+G31+G33</f>
        <v>1.3200000000000003</v>
      </c>
      <c r="H28" s="27">
        <f t="shared" ref="H28:M28" si="7">H29+H31+H33</f>
        <v>0</v>
      </c>
      <c r="I28" s="27">
        <f t="shared" si="7"/>
        <v>0</v>
      </c>
      <c r="J28" s="27">
        <f t="shared" si="7"/>
        <v>0</v>
      </c>
      <c r="K28" s="27">
        <f t="shared" si="7"/>
        <v>0</v>
      </c>
      <c r="L28" s="27">
        <f t="shared" si="7"/>
        <v>0</v>
      </c>
      <c r="M28" s="27">
        <f t="shared" si="7"/>
        <v>1.3200000000000003</v>
      </c>
      <c r="N28" s="28"/>
      <c r="O28" s="28"/>
      <c r="P28" s="28"/>
      <c r="Q28" s="28"/>
      <c r="R28" s="28"/>
      <c r="S28" s="28"/>
      <c r="T28" s="29"/>
      <c r="U28" s="29"/>
      <c r="V28" s="24">
        <f t="shared" si="0"/>
        <v>100</v>
      </c>
    </row>
    <row r="29" spans="1:22" ht="25.5">
      <c r="A29" s="17" t="s">
        <v>88</v>
      </c>
      <c r="B29" s="18">
        <f t="shared" si="1"/>
        <v>987</v>
      </c>
      <c r="C29" s="19" t="s">
        <v>79</v>
      </c>
      <c r="D29" s="25" t="s">
        <v>81</v>
      </c>
      <c r="E29" s="26" t="s">
        <v>108</v>
      </c>
      <c r="F29" s="26" t="s">
        <v>3</v>
      </c>
      <c r="G29" s="27">
        <f>G30</f>
        <v>0.8</v>
      </c>
      <c r="H29" s="27">
        <f t="shared" ref="H29:M29" si="8">H30</f>
        <v>0</v>
      </c>
      <c r="I29" s="27">
        <f t="shared" si="8"/>
        <v>0</v>
      </c>
      <c r="J29" s="27">
        <f t="shared" si="8"/>
        <v>0</v>
      </c>
      <c r="K29" s="27">
        <f t="shared" si="8"/>
        <v>0</v>
      </c>
      <c r="L29" s="27">
        <f t="shared" si="8"/>
        <v>0</v>
      </c>
      <c r="M29" s="27">
        <f t="shared" si="8"/>
        <v>0.8</v>
      </c>
      <c r="N29" s="28"/>
      <c r="O29" s="28"/>
      <c r="P29" s="28"/>
      <c r="Q29" s="28"/>
      <c r="R29" s="28"/>
      <c r="S29" s="28"/>
      <c r="T29" s="29"/>
      <c r="U29" s="29"/>
      <c r="V29" s="24">
        <f t="shared" si="0"/>
        <v>100</v>
      </c>
    </row>
    <row r="30" spans="1:22">
      <c r="A30" s="17" t="s">
        <v>40</v>
      </c>
      <c r="B30" s="18">
        <f t="shared" si="1"/>
        <v>987</v>
      </c>
      <c r="C30" s="19" t="s">
        <v>79</v>
      </c>
      <c r="D30" s="25" t="s">
        <v>81</v>
      </c>
      <c r="E30" s="26" t="s">
        <v>108</v>
      </c>
      <c r="F30" s="26" t="s">
        <v>41</v>
      </c>
      <c r="G30" s="27">
        <v>0.8</v>
      </c>
      <c r="H30" s="30"/>
      <c r="I30" s="30"/>
      <c r="J30" s="30"/>
      <c r="K30" s="30"/>
      <c r="L30" s="31"/>
      <c r="M30" s="32">
        <v>0.8</v>
      </c>
      <c r="N30" s="28"/>
      <c r="O30" s="28"/>
      <c r="P30" s="28"/>
      <c r="Q30" s="28"/>
      <c r="R30" s="28"/>
      <c r="S30" s="28"/>
      <c r="T30" s="29"/>
      <c r="U30" s="29"/>
      <c r="V30" s="24">
        <f t="shared" si="0"/>
        <v>100</v>
      </c>
    </row>
    <row r="31" spans="1:22" ht="25.5">
      <c r="A31" s="17" t="s">
        <v>87</v>
      </c>
      <c r="B31" s="18">
        <f t="shared" si="1"/>
        <v>987</v>
      </c>
      <c r="C31" s="19" t="s">
        <v>79</v>
      </c>
      <c r="D31" s="25" t="s">
        <v>81</v>
      </c>
      <c r="E31" s="26" t="s">
        <v>91</v>
      </c>
      <c r="F31" s="26" t="s">
        <v>3</v>
      </c>
      <c r="G31" s="27">
        <f>G32</f>
        <v>0.4</v>
      </c>
      <c r="H31" s="27">
        <f t="shared" ref="H31:M31" si="9">H32</f>
        <v>0</v>
      </c>
      <c r="I31" s="27">
        <f t="shared" si="9"/>
        <v>0</v>
      </c>
      <c r="J31" s="27">
        <f t="shared" si="9"/>
        <v>0</v>
      </c>
      <c r="K31" s="27">
        <f t="shared" si="9"/>
        <v>0</v>
      </c>
      <c r="L31" s="27">
        <f t="shared" si="9"/>
        <v>0</v>
      </c>
      <c r="M31" s="27">
        <f t="shared" si="9"/>
        <v>0.4</v>
      </c>
      <c r="N31" s="28"/>
      <c r="O31" s="28"/>
      <c r="P31" s="28"/>
      <c r="Q31" s="28"/>
      <c r="R31" s="28"/>
      <c r="S31" s="28"/>
      <c r="T31" s="29"/>
      <c r="U31" s="29"/>
      <c r="V31" s="24">
        <f t="shared" si="0"/>
        <v>100</v>
      </c>
    </row>
    <row r="32" spans="1:22">
      <c r="A32" s="17" t="s">
        <v>40</v>
      </c>
      <c r="B32" s="18">
        <f t="shared" si="1"/>
        <v>987</v>
      </c>
      <c r="C32" s="19" t="s">
        <v>79</v>
      </c>
      <c r="D32" s="25" t="s">
        <v>81</v>
      </c>
      <c r="E32" s="26" t="s">
        <v>91</v>
      </c>
      <c r="F32" s="26" t="s">
        <v>41</v>
      </c>
      <c r="G32" s="27">
        <v>0.4</v>
      </c>
      <c r="H32" s="30"/>
      <c r="I32" s="30"/>
      <c r="J32" s="30"/>
      <c r="K32" s="30"/>
      <c r="L32" s="31"/>
      <c r="M32" s="32">
        <v>0.4</v>
      </c>
      <c r="N32" s="28"/>
      <c r="O32" s="28"/>
      <c r="P32" s="28"/>
      <c r="Q32" s="28"/>
      <c r="R32" s="28"/>
      <c r="S32" s="28"/>
      <c r="T32" s="29"/>
      <c r="U32" s="29"/>
      <c r="V32" s="24">
        <f t="shared" si="0"/>
        <v>100</v>
      </c>
    </row>
    <row r="33" spans="1:22" ht="38.25">
      <c r="A33" s="17" t="s">
        <v>101</v>
      </c>
      <c r="B33" s="18">
        <f t="shared" si="1"/>
        <v>987</v>
      </c>
      <c r="C33" s="19" t="s">
        <v>79</v>
      </c>
      <c r="D33" s="25" t="s">
        <v>81</v>
      </c>
      <c r="E33" s="26" t="s">
        <v>109</v>
      </c>
      <c r="F33" s="26" t="s">
        <v>3</v>
      </c>
      <c r="G33" s="27">
        <f>G34</f>
        <v>0.12</v>
      </c>
      <c r="H33" s="27">
        <f t="shared" ref="H33:M33" si="10">H34</f>
        <v>0</v>
      </c>
      <c r="I33" s="27">
        <f t="shared" si="10"/>
        <v>0</v>
      </c>
      <c r="J33" s="27">
        <f t="shared" si="10"/>
        <v>0</v>
      </c>
      <c r="K33" s="27">
        <f t="shared" si="10"/>
        <v>0</v>
      </c>
      <c r="L33" s="27">
        <f t="shared" si="10"/>
        <v>0</v>
      </c>
      <c r="M33" s="27">
        <f t="shared" si="10"/>
        <v>0.12</v>
      </c>
      <c r="N33" s="28"/>
      <c r="O33" s="28"/>
      <c r="P33" s="28"/>
      <c r="Q33" s="28"/>
      <c r="R33" s="28"/>
      <c r="S33" s="28"/>
      <c r="T33" s="29"/>
      <c r="U33" s="29"/>
      <c r="V33" s="24">
        <f t="shared" si="0"/>
        <v>100</v>
      </c>
    </row>
    <row r="34" spans="1:22">
      <c r="A34" s="17" t="s">
        <v>40</v>
      </c>
      <c r="B34" s="18">
        <f t="shared" si="1"/>
        <v>987</v>
      </c>
      <c r="C34" s="19" t="s">
        <v>79</v>
      </c>
      <c r="D34" s="25" t="s">
        <v>81</v>
      </c>
      <c r="E34" s="26" t="s">
        <v>109</v>
      </c>
      <c r="F34" s="26" t="s">
        <v>41</v>
      </c>
      <c r="G34" s="33">
        <v>0.12</v>
      </c>
      <c r="H34" s="34"/>
      <c r="I34" s="34"/>
      <c r="J34" s="34"/>
      <c r="K34" s="34"/>
      <c r="L34" s="35"/>
      <c r="M34" s="36">
        <v>0.12</v>
      </c>
      <c r="N34" s="37"/>
      <c r="O34" s="37"/>
      <c r="P34" s="37"/>
      <c r="Q34" s="37"/>
      <c r="R34" s="37"/>
      <c r="S34" s="37"/>
      <c r="T34" s="38"/>
      <c r="U34" s="38"/>
      <c r="V34" s="39">
        <f t="shared" si="0"/>
        <v>100</v>
      </c>
    </row>
    <row r="35" spans="1:22" ht="25.5">
      <c r="A35" s="15" t="s">
        <v>116</v>
      </c>
      <c r="B35" s="18">
        <f t="shared" si="1"/>
        <v>987</v>
      </c>
      <c r="C35" s="19" t="s">
        <v>79</v>
      </c>
      <c r="D35" s="40" t="s">
        <v>114</v>
      </c>
      <c r="E35" s="41" t="s">
        <v>2</v>
      </c>
      <c r="F35" s="41" t="s">
        <v>3</v>
      </c>
      <c r="G35" s="42">
        <f>G36</f>
        <v>22</v>
      </c>
      <c r="H35" s="42">
        <f t="shared" ref="H35:M38" si="11">H36</f>
        <v>0</v>
      </c>
      <c r="I35" s="42">
        <f t="shared" si="11"/>
        <v>0</v>
      </c>
      <c r="J35" s="42">
        <f t="shared" si="11"/>
        <v>0</v>
      </c>
      <c r="K35" s="42">
        <f t="shared" si="11"/>
        <v>0</v>
      </c>
      <c r="L35" s="42">
        <f t="shared" si="11"/>
        <v>22</v>
      </c>
      <c r="M35" s="42">
        <f t="shared" si="11"/>
        <v>22</v>
      </c>
      <c r="N35" s="43">
        <v>0</v>
      </c>
      <c r="O35" s="43">
        <v>3.5819999999999999</v>
      </c>
      <c r="P35" s="43">
        <v>0</v>
      </c>
      <c r="Q35" s="43">
        <v>3.5819999999999999</v>
      </c>
      <c r="R35" s="43">
        <v>0</v>
      </c>
      <c r="S35" s="44">
        <v>0</v>
      </c>
      <c r="T35" s="44">
        <v>0</v>
      </c>
      <c r="U35" s="11"/>
      <c r="V35" s="39">
        <f t="shared" si="0"/>
        <v>100</v>
      </c>
    </row>
    <row r="36" spans="1:22" ht="25.5">
      <c r="A36" s="15" t="s">
        <v>21</v>
      </c>
      <c r="B36" s="18">
        <f t="shared" si="1"/>
        <v>987</v>
      </c>
      <c r="C36" s="19" t="s">
        <v>79</v>
      </c>
      <c r="D36" s="40" t="s">
        <v>114</v>
      </c>
      <c r="E36" s="41" t="s">
        <v>22</v>
      </c>
      <c r="F36" s="41" t="s">
        <v>3</v>
      </c>
      <c r="G36" s="42">
        <f>G37</f>
        <v>22</v>
      </c>
      <c r="H36" s="42">
        <f t="shared" si="11"/>
        <v>0</v>
      </c>
      <c r="I36" s="42">
        <f t="shared" si="11"/>
        <v>0</v>
      </c>
      <c r="J36" s="42">
        <f t="shared" si="11"/>
        <v>0</v>
      </c>
      <c r="K36" s="42">
        <f t="shared" si="11"/>
        <v>0</v>
      </c>
      <c r="L36" s="42">
        <f t="shared" si="11"/>
        <v>22</v>
      </c>
      <c r="M36" s="42">
        <f t="shared" si="11"/>
        <v>22</v>
      </c>
      <c r="N36" s="43">
        <v>0</v>
      </c>
      <c r="O36" s="43">
        <v>1.3320000000000001</v>
      </c>
      <c r="P36" s="43">
        <v>0</v>
      </c>
      <c r="Q36" s="43">
        <v>1.3320000000000001</v>
      </c>
      <c r="R36" s="43">
        <v>0</v>
      </c>
      <c r="S36" s="44">
        <v>0</v>
      </c>
      <c r="T36" s="44">
        <v>0</v>
      </c>
      <c r="U36" s="11"/>
      <c r="V36" s="39">
        <f t="shared" si="0"/>
        <v>100</v>
      </c>
    </row>
    <row r="37" spans="1:22" ht="25.5">
      <c r="A37" s="15" t="s">
        <v>117</v>
      </c>
      <c r="B37" s="18">
        <f t="shared" si="1"/>
        <v>987</v>
      </c>
      <c r="C37" s="19" t="s">
        <v>79</v>
      </c>
      <c r="D37" s="40" t="s">
        <v>114</v>
      </c>
      <c r="E37" s="41" t="s">
        <v>118</v>
      </c>
      <c r="F37" s="41" t="s">
        <v>3</v>
      </c>
      <c r="G37" s="42">
        <f>G38</f>
        <v>22</v>
      </c>
      <c r="H37" s="42">
        <f t="shared" si="11"/>
        <v>0</v>
      </c>
      <c r="I37" s="42">
        <f t="shared" si="11"/>
        <v>0</v>
      </c>
      <c r="J37" s="42">
        <f t="shared" si="11"/>
        <v>0</v>
      </c>
      <c r="K37" s="42">
        <f t="shared" si="11"/>
        <v>0</v>
      </c>
      <c r="L37" s="42">
        <f t="shared" si="11"/>
        <v>22</v>
      </c>
      <c r="M37" s="42">
        <f t="shared" si="11"/>
        <v>22</v>
      </c>
      <c r="N37" s="43">
        <v>0</v>
      </c>
      <c r="O37" s="43">
        <v>1.3320000000000001</v>
      </c>
      <c r="P37" s="43">
        <v>0</v>
      </c>
      <c r="Q37" s="43">
        <v>1.3320000000000001</v>
      </c>
      <c r="R37" s="43">
        <v>0</v>
      </c>
      <c r="S37" s="44">
        <v>0</v>
      </c>
      <c r="T37" s="44">
        <v>0</v>
      </c>
      <c r="U37" s="11"/>
      <c r="V37" s="39">
        <f t="shared" si="0"/>
        <v>100</v>
      </c>
    </row>
    <row r="38" spans="1:22" ht="25.5">
      <c r="A38" s="15" t="s">
        <v>119</v>
      </c>
      <c r="B38" s="18">
        <f t="shared" si="1"/>
        <v>987</v>
      </c>
      <c r="C38" s="19" t="s">
        <v>79</v>
      </c>
      <c r="D38" s="40" t="s">
        <v>114</v>
      </c>
      <c r="E38" s="41" t="s">
        <v>120</v>
      </c>
      <c r="F38" s="41" t="s">
        <v>3</v>
      </c>
      <c r="G38" s="42">
        <f>G39</f>
        <v>22</v>
      </c>
      <c r="H38" s="42">
        <f t="shared" si="11"/>
        <v>0</v>
      </c>
      <c r="I38" s="42">
        <f t="shared" si="11"/>
        <v>0</v>
      </c>
      <c r="J38" s="42">
        <f t="shared" si="11"/>
        <v>0</v>
      </c>
      <c r="K38" s="42">
        <f t="shared" si="11"/>
        <v>0</v>
      </c>
      <c r="L38" s="42">
        <f t="shared" si="11"/>
        <v>22</v>
      </c>
      <c r="M38" s="45">
        <f t="shared" si="11"/>
        <v>22</v>
      </c>
      <c r="N38" s="46">
        <v>0</v>
      </c>
      <c r="O38" s="46">
        <v>2</v>
      </c>
      <c r="P38" s="46">
        <v>0</v>
      </c>
      <c r="Q38" s="46">
        <v>2</v>
      </c>
      <c r="R38" s="46">
        <v>0</v>
      </c>
      <c r="S38" s="47">
        <v>0</v>
      </c>
      <c r="T38" s="47">
        <v>0</v>
      </c>
      <c r="U38" s="12"/>
      <c r="V38" s="39">
        <f t="shared" si="0"/>
        <v>100</v>
      </c>
    </row>
    <row r="39" spans="1:22" ht="25.5">
      <c r="A39" s="15" t="s">
        <v>19</v>
      </c>
      <c r="B39" s="18">
        <f t="shared" si="1"/>
        <v>987</v>
      </c>
      <c r="C39" s="19" t="s">
        <v>79</v>
      </c>
      <c r="D39" s="40" t="s">
        <v>114</v>
      </c>
      <c r="E39" s="41" t="s">
        <v>120</v>
      </c>
      <c r="F39" s="41" t="s">
        <v>20</v>
      </c>
      <c r="G39" s="42">
        <v>22</v>
      </c>
      <c r="H39" s="48"/>
      <c r="I39" s="48"/>
      <c r="J39" s="48"/>
      <c r="K39" s="48"/>
      <c r="L39" s="49">
        <v>22</v>
      </c>
      <c r="M39" s="50">
        <v>22</v>
      </c>
      <c r="N39" s="43">
        <v>0</v>
      </c>
      <c r="O39" s="43">
        <v>2</v>
      </c>
      <c r="P39" s="43">
        <v>0</v>
      </c>
      <c r="Q39" s="43">
        <v>2</v>
      </c>
      <c r="R39" s="43">
        <v>0</v>
      </c>
      <c r="S39" s="44">
        <v>0</v>
      </c>
      <c r="T39" s="44">
        <v>0</v>
      </c>
      <c r="U39" s="11"/>
      <c r="V39" s="51">
        <f t="shared" si="0"/>
        <v>100</v>
      </c>
    </row>
    <row r="40" spans="1:22">
      <c r="A40" s="17" t="s">
        <v>23</v>
      </c>
      <c r="B40" s="18">
        <f t="shared" si="1"/>
        <v>987</v>
      </c>
      <c r="C40" s="19" t="s">
        <v>79</v>
      </c>
      <c r="D40" s="26">
        <v>13</v>
      </c>
      <c r="E40" s="26" t="s">
        <v>2</v>
      </c>
      <c r="F40" s="26" t="s">
        <v>3</v>
      </c>
      <c r="G40" s="27">
        <f>G41+G52</f>
        <v>419.35</v>
      </c>
      <c r="H40" s="27">
        <f t="shared" ref="H40:M40" si="12">H41+H52</f>
        <v>0</v>
      </c>
      <c r="I40" s="27">
        <f t="shared" si="12"/>
        <v>0</v>
      </c>
      <c r="J40" s="27">
        <f t="shared" si="12"/>
        <v>0</v>
      </c>
      <c r="K40" s="27">
        <f t="shared" si="12"/>
        <v>0</v>
      </c>
      <c r="L40" s="27">
        <f t="shared" si="12"/>
        <v>0</v>
      </c>
      <c r="M40" s="27">
        <f t="shared" si="12"/>
        <v>374.62</v>
      </c>
      <c r="N40" s="28"/>
      <c r="O40" s="28"/>
      <c r="P40" s="28"/>
      <c r="Q40" s="28"/>
      <c r="R40" s="28"/>
      <c r="S40" s="28"/>
      <c r="T40" s="29"/>
      <c r="U40" s="29"/>
      <c r="V40" s="24">
        <f t="shared" si="0"/>
        <v>89.333492309526648</v>
      </c>
    </row>
    <row r="41" spans="1:22" ht="25.5">
      <c r="A41" s="17" t="s">
        <v>21</v>
      </c>
      <c r="B41" s="18">
        <f t="shared" si="1"/>
        <v>987</v>
      </c>
      <c r="C41" s="19" t="s">
        <v>79</v>
      </c>
      <c r="D41" s="26">
        <v>13</v>
      </c>
      <c r="E41" s="26" t="s">
        <v>22</v>
      </c>
      <c r="F41" s="26" t="s">
        <v>3</v>
      </c>
      <c r="G41" s="27">
        <f>G42+G45</f>
        <v>150.5</v>
      </c>
      <c r="H41" s="27">
        <f t="shared" ref="H41:M41" si="13">H42+H45</f>
        <v>0</v>
      </c>
      <c r="I41" s="27">
        <f t="shared" si="13"/>
        <v>0</v>
      </c>
      <c r="J41" s="27">
        <f t="shared" si="13"/>
        <v>0</v>
      </c>
      <c r="K41" s="27">
        <f t="shared" si="13"/>
        <v>0</v>
      </c>
      <c r="L41" s="27">
        <f t="shared" si="13"/>
        <v>0</v>
      </c>
      <c r="M41" s="27">
        <f t="shared" si="13"/>
        <v>135.79</v>
      </c>
      <c r="N41" s="28"/>
      <c r="O41" s="28"/>
      <c r="P41" s="28"/>
      <c r="Q41" s="28"/>
      <c r="R41" s="28"/>
      <c r="S41" s="28"/>
      <c r="T41" s="29"/>
      <c r="U41" s="29"/>
      <c r="V41" s="24">
        <f t="shared" si="0"/>
        <v>90.22591362126245</v>
      </c>
    </row>
    <row r="42" spans="1:22" ht="38.25">
      <c r="A42" s="17" t="s">
        <v>24</v>
      </c>
      <c r="B42" s="18">
        <f t="shared" si="1"/>
        <v>987</v>
      </c>
      <c r="C42" s="19" t="s">
        <v>79</v>
      </c>
      <c r="D42" s="26">
        <v>13</v>
      </c>
      <c r="E42" s="26" t="s">
        <v>25</v>
      </c>
      <c r="F42" s="26" t="s">
        <v>3</v>
      </c>
      <c r="G42" s="27">
        <f>G43</f>
        <v>146.32</v>
      </c>
      <c r="H42" s="27">
        <f t="shared" ref="H42:M43" si="14">H43</f>
        <v>0</v>
      </c>
      <c r="I42" s="27">
        <f t="shared" si="14"/>
        <v>0</v>
      </c>
      <c r="J42" s="27">
        <f t="shared" si="14"/>
        <v>0</v>
      </c>
      <c r="K42" s="27">
        <f t="shared" si="14"/>
        <v>0</v>
      </c>
      <c r="L42" s="27">
        <f t="shared" si="14"/>
        <v>0</v>
      </c>
      <c r="M42" s="27">
        <f t="shared" si="14"/>
        <v>132.78</v>
      </c>
      <c r="N42" s="28"/>
      <c r="O42" s="28"/>
      <c r="P42" s="28"/>
      <c r="Q42" s="28"/>
      <c r="R42" s="28"/>
      <c r="S42" s="28"/>
      <c r="T42" s="29"/>
      <c r="U42" s="29"/>
      <c r="V42" s="24">
        <f t="shared" si="0"/>
        <v>90.746309458720617</v>
      </c>
    </row>
    <row r="43" spans="1:22" ht="38.25">
      <c r="A43" s="17" t="s">
        <v>26</v>
      </c>
      <c r="B43" s="18">
        <f t="shared" si="1"/>
        <v>987</v>
      </c>
      <c r="C43" s="19" t="s">
        <v>79</v>
      </c>
      <c r="D43" s="26">
        <v>13</v>
      </c>
      <c r="E43" s="26" t="s">
        <v>27</v>
      </c>
      <c r="F43" s="26" t="s">
        <v>3</v>
      </c>
      <c r="G43" s="27">
        <f>G44</f>
        <v>146.32</v>
      </c>
      <c r="H43" s="27">
        <f t="shared" si="14"/>
        <v>0</v>
      </c>
      <c r="I43" s="27">
        <f t="shared" si="14"/>
        <v>0</v>
      </c>
      <c r="J43" s="27">
        <f t="shared" si="14"/>
        <v>0</v>
      </c>
      <c r="K43" s="27">
        <f t="shared" si="14"/>
        <v>0</v>
      </c>
      <c r="L43" s="27">
        <f t="shared" si="14"/>
        <v>0</v>
      </c>
      <c r="M43" s="27">
        <f t="shared" si="14"/>
        <v>132.78</v>
      </c>
      <c r="N43" s="28"/>
      <c r="O43" s="28"/>
      <c r="P43" s="28"/>
      <c r="Q43" s="28"/>
      <c r="R43" s="28"/>
      <c r="S43" s="28"/>
      <c r="T43" s="29"/>
      <c r="U43" s="29"/>
      <c r="V43" s="24">
        <f t="shared" si="0"/>
        <v>90.746309458720617</v>
      </c>
    </row>
    <row r="44" spans="1:22" ht="89.25">
      <c r="A44" s="17" t="s">
        <v>12</v>
      </c>
      <c r="B44" s="18">
        <f t="shared" si="1"/>
        <v>987</v>
      </c>
      <c r="C44" s="19" t="s">
        <v>79</v>
      </c>
      <c r="D44" s="26">
        <v>13</v>
      </c>
      <c r="E44" s="26" t="s">
        <v>27</v>
      </c>
      <c r="F44" s="26" t="s">
        <v>13</v>
      </c>
      <c r="G44" s="27">
        <v>146.32</v>
      </c>
      <c r="H44" s="30"/>
      <c r="I44" s="30"/>
      <c r="J44" s="30"/>
      <c r="K44" s="30"/>
      <c r="L44" s="31"/>
      <c r="M44" s="32">
        <v>132.78</v>
      </c>
      <c r="N44" s="28"/>
      <c r="O44" s="28"/>
      <c r="P44" s="28"/>
      <c r="Q44" s="28"/>
      <c r="R44" s="28"/>
      <c r="S44" s="28"/>
      <c r="T44" s="29"/>
      <c r="U44" s="29"/>
      <c r="V44" s="24">
        <f t="shared" si="0"/>
        <v>90.746309458720617</v>
      </c>
    </row>
    <row r="45" spans="1:22" ht="25.5">
      <c r="A45" s="17" t="s">
        <v>28</v>
      </c>
      <c r="B45" s="18">
        <f t="shared" si="1"/>
        <v>987</v>
      </c>
      <c r="C45" s="19" t="s">
        <v>79</v>
      </c>
      <c r="D45" s="26">
        <v>13</v>
      </c>
      <c r="E45" s="26" t="s">
        <v>29</v>
      </c>
      <c r="F45" s="26" t="s">
        <v>3</v>
      </c>
      <c r="G45" s="27">
        <f>G46+G48+G50</f>
        <v>4.18</v>
      </c>
      <c r="H45" s="27">
        <f t="shared" ref="H45:M45" si="15">H46+H48+H50</f>
        <v>0</v>
      </c>
      <c r="I45" s="27">
        <f t="shared" si="15"/>
        <v>0</v>
      </c>
      <c r="J45" s="27">
        <f t="shared" si="15"/>
        <v>0</v>
      </c>
      <c r="K45" s="27">
        <f t="shared" si="15"/>
        <v>0</v>
      </c>
      <c r="L45" s="27">
        <f t="shared" si="15"/>
        <v>0</v>
      </c>
      <c r="M45" s="27">
        <f t="shared" si="15"/>
        <v>3.01</v>
      </c>
      <c r="N45" s="28"/>
      <c r="O45" s="28"/>
      <c r="P45" s="28"/>
      <c r="Q45" s="28"/>
      <c r="R45" s="28"/>
      <c r="S45" s="28"/>
      <c r="T45" s="29"/>
      <c r="U45" s="29"/>
      <c r="V45" s="24">
        <f t="shared" si="0"/>
        <v>72.009569377990431</v>
      </c>
    </row>
    <row r="46" spans="1:22" ht="38.25">
      <c r="A46" s="17" t="s">
        <v>30</v>
      </c>
      <c r="B46" s="18">
        <f t="shared" si="1"/>
        <v>987</v>
      </c>
      <c r="C46" s="19" t="s">
        <v>79</v>
      </c>
      <c r="D46" s="26">
        <v>13</v>
      </c>
      <c r="E46" s="26" t="s">
        <v>31</v>
      </c>
      <c r="F46" s="26" t="s">
        <v>3</v>
      </c>
      <c r="G46" s="27">
        <f>G47</f>
        <v>1.68</v>
      </c>
      <c r="H46" s="27">
        <f t="shared" ref="H46:M46" si="16">H47</f>
        <v>0</v>
      </c>
      <c r="I46" s="27">
        <f t="shared" si="16"/>
        <v>0</v>
      </c>
      <c r="J46" s="27">
        <f t="shared" si="16"/>
        <v>0</v>
      </c>
      <c r="K46" s="27">
        <f t="shared" si="16"/>
        <v>0</v>
      </c>
      <c r="L46" s="27">
        <f t="shared" si="16"/>
        <v>0</v>
      </c>
      <c r="M46" s="27">
        <f t="shared" si="16"/>
        <v>1.67</v>
      </c>
      <c r="N46" s="28"/>
      <c r="O46" s="28"/>
      <c r="P46" s="28"/>
      <c r="Q46" s="28"/>
      <c r="R46" s="28"/>
      <c r="S46" s="28"/>
      <c r="T46" s="29"/>
      <c r="U46" s="29"/>
      <c r="V46" s="24">
        <f t="shared" si="0"/>
        <v>99.404761904761912</v>
      </c>
    </row>
    <row r="47" spans="1:22" ht="25.5">
      <c r="A47" s="17" t="s">
        <v>19</v>
      </c>
      <c r="B47" s="18">
        <f t="shared" si="1"/>
        <v>987</v>
      </c>
      <c r="C47" s="19" t="s">
        <v>79</v>
      </c>
      <c r="D47" s="26">
        <v>13</v>
      </c>
      <c r="E47" s="26" t="s">
        <v>31</v>
      </c>
      <c r="F47" s="26" t="s">
        <v>20</v>
      </c>
      <c r="G47" s="27">
        <v>1.68</v>
      </c>
      <c r="H47" s="30"/>
      <c r="I47" s="30"/>
      <c r="J47" s="30"/>
      <c r="K47" s="30"/>
      <c r="L47" s="31"/>
      <c r="M47" s="32">
        <v>1.67</v>
      </c>
      <c r="N47" s="28"/>
      <c r="O47" s="28"/>
      <c r="P47" s="28"/>
      <c r="Q47" s="28"/>
      <c r="R47" s="28"/>
      <c r="S47" s="28"/>
      <c r="T47" s="29"/>
      <c r="U47" s="29"/>
      <c r="V47" s="24">
        <f t="shared" si="0"/>
        <v>99.404761904761912</v>
      </c>
    </row>
    <row r="48" spans="1:22" ht="25.5">
      <c r="A48" s="17" t="s">
        <v>92</v>
      </c>
      <c r="B48" s="18">
        <f t="shared" si="1"/>
        <v>987</v>
      </c>
      <c r="C48" s="19" t="s">
        <v>79</v>
      </c>
      <c r="D48" s="26">
        <v>13</v>
      </c>
      <c r="E48" s="26" t="s">
        <v>93</v>
      </c>
      <c r="F48" s="26" t="s">
        <v>3</v>
      </c>
      <c r="G48" s="27">
        <f>G49</f>
        <v>2</v>
      </c>
      <c r="H48" s="27">
        <f t="shared" ref="H48:M48" si="17">H49</f>
        <v>0</v>
      </c>
      <c r="I48" s="27">
        <f t="shared" si="17"/>
        <v>0</v>
      </c>
      <c r="J48" s="27">
        <f t="shared" si="17"/>
        <v>0</v>
      </c>
      <c r="K48" s="27">
        <f t="shared" si="17"/>
        <v>0</v>
      </c>
      <c r="L48" s="27">
        <f t="shared" si="17"/>
        <v>0</v>
      </c>
      <c r="M48" s="27">
        <f t="shared" si="17"/>
        <v>1.08</v>
      </c>
      <c r="N48" s="27">
        <v>2</v>
      </c>
      <c r="O48" s="27">
        <v>2</v>
      </c>
      <c r="P48" s="27">
        <v>2</v>
      </c>
      <c r="Q48" s="27">
        <v>2</v>
      </c>
      <c r="R48" s="27">
        <v>2</v>
      </c>
      <c r="S48" s="27">
        <v>2</v>
      </c>
      <c r="T48" s="27">
        <v>2</v>
      </c>
      <c r="U48" s="27">
        <v>2</v>
      </c>
      <c r="V48" s="24">
        <f t="shared" si="0"/>
        <v>54</v>
      </c>
    </row>
    <row r="49" spans="1:22" ht="38.25">
      <c r="A49" s="17" t="s">
        <v>17</v>
      </c>
      <c r="B49" s="18">
        <f t="shared" si="1"/>
        <v>987</v>
      </c>
      <c r="C49" s="19" t="s">
        <v>79</v>
      </c>
      <c r="D49" s="26">
        <v>13</v>
      </c>
      <c r="E49" s="26" t="s">
        <v>93</v>
      </c>
      <c r="F49" s="26" t="s">
        <v>18</v>
      </c>
      <c r="G49" s="27">
        <v>2</v>
      </c>
      <c r="H49" s="30"/>
      <c r="I49" s="30"/>
      <c r="J49" s="30"/>
      <c r="K49" s="30"/>
      <c r="L49" s="31"/>
      <c r="M49" s="32">
        <v>1.08</v>
      </c>
      <c r="N49" s="28"/>
      <c r="O49" s="28"/>
      <c r="P49" s="28"/>
      <c r="Q49" s="28"/>
      <c r="R49" s="28"/>
      <c r="S49" s="28"/>
      <c r="T49" s="29"/>
      <c r="U49" s="29"/>
      <c r="V49" s="24">
        <f t="shared" si="0"/>
        <v>54</v>
      </c>
    </row>
    <row r="50" spans="1:22" ht="25.5">
      <c r="A50" s="17" t="s">
        <v>32</v>
      </c>
      <c r="B50" s="18">
        <f t="shared" si="1"/>
        <v>987</v>
      </c>
      <c r="C50" s="19" t="s">
        <v>79</v>
      </c>
      <c r="D50" s="26">
        <v>13</v>
      </c>
      <c r="E50" s="26" t="s">
        <v>33</v>
      </c>
      <c r="F50" s="26" t="s">
        <v>3</v>
      </c>
      <c r="G50" s="27">
        <f>G51</f>
        <v>0.5</v>
      </c>
      <c r="H50" s="27">
        <f t="shared" ref="H50:M50" si="18">H51</f>
        <v>0</v>
      </c>
      <c r="I50" s="27">
        <f t="shared" si="18"/>
        <v>0</v>
      </c>
      <c r="J50" s="27">
        <f t="shared" si="18"/>
        <v>0</v>
      </c>
      <c r="K50" s="27">
        <f t="shared" si="18"/>
        <v>0</v>
      </c>
      <c r="L50" s="27">
        <f t="shared" si="18"/>
        <v>0</v>
      </c>
      <c r="M50" s="27">
        <f t="shared" si="18"/>
        <v>0.26</v>
      </c>
      <c r="N50" s="28"/>
      <c r="O50" s="28"/>
      <c r="P50" s="28"/>
      <c r="Q50" s="28"/>
      <c r="R50" s="28"/>
      <c r="S50" s="28"/>
      <c r="T50" s="29"/>
      <c r="U50" s="29"/>
      <c r="V50" s="24">
        <f t="shared" si="0"/>
        <v>52</v>
      </c>
    </row>
    <row r="51" spans="1:22" ht="38.25">
      <c r="A51" s="17" t="s">
        <v>17</v>
      </c>
      <c r="B51" s="18">
        <f t="shared" si="1"/>
        <v>987</v>
      </c>
      <c r="C51" s="19" t="s">
        <v>79</v>
      </c>
      <c r="D51" s="26">
        <v>13</v>
      </c>
      <c r="E51" s="26" t="s">
        <v>33</v>
      </c>
      <c r="F51" s="26" t="s">
        <v>18</v>
      </c>
      <c r="G51" s="27">
        <v>0.5</v>
      </c>
      <c r="H51" s="30"/>
      <c r="I51" s="30"/>
      <c r="J51" s="30"/>
      <c r="K51" s="30"/>
      <c r="L51" s="31"/>
      <c r="M51" s="32">
        <v>0.26</v>
      </c>
      <c r="N51" s="28"/>
      <c r="O51" s="28"/>
      <c r="P51" s="28"/>
      <c r="Q51" s="28"/>
      <c r="R51" s="28"/>
      <c r="S51" s="28"/>
      <c r="T51" s="29"/>
      <c r="U51" s="29"/>
      <c r="V51" s="24">
        <f t="shared" si="0"/>
        <v>52</v>
      </c>
    </row>
    <row r="52" spans="1:22" ht="25.5">
      <c r="A52" s="17" t="s">
        <v>34</v>
      </c>
      <c r="B52" s="18">
        <f t="shared" si="1"/>
        <v>987</v>
      </c>
      <c r="C52" s="19" t="s">
        <v>79</v>
      </c>
      <c r="D52" s="26">
        <v>13</v>
      </c>
      <c r="E52" s="26" t="s">
        <v>35</v>
      </c>
      <c r="F52" s="26" t="s">
        <v>3</v>
      </c>
      <c r="G52" s="27">
        <f>G53</f>
        <v>268.85000000000002</v>
      </c>
      <c r="H52" s="27">
        <f t="shared" ref="H52:M53" si="19">H53</f>
        <v>0</v>
      </c>
      <c r="I52" s="27">
        <f t="shared" si="19"/>
        <v>0</v>
      </c>
      <c r="J52" s="27">
        <f t="shared" si="19"/>
        <v>0</v>
      </c>
      <c r="K52" s="27">
        <f t="shared" si="19"/>
        <v>0</v>
      </c>
      <c r="L52" s="27">
        <f t="shared" si="19"/>
        <v>0</v>
      </c>
      <c r="M52" s="27">
        <f t="shared" si="19"/>
        <v>238.83</v>
      </c>
      <c r="N52" s="28"/>
      <c r="O52" s="28"/>
      <c r="P52" s="28"/>
      <c r="Q52" s="28"/>
      <c r="R52" s="28"/>
      <c r="S52" s="28"/>
      <c r="T52" s="29"/>
      <c r="U52" s="29"/>
      <c r="V52" s="24">
        <f t="shared" si="0"/>
        <v>88.833922261484105</v>
      </c>
    </row>
    <row r="53" spans="1:22" ht="25.5">
      <c r="A53" s="17" t="s">
        <v>36</v>
      </c>
      <c r="B53" s="18">
        <f t="shared" si="1"/>
        <v>987</v>
      </c>
      <c r="C53" s="19" t="s">
        <v>79</v>
      </c>
      <c r="D53" s="26">
        <v>13</v>
      </c>
      <c r="E53" s="26" t="s">
        <v>37</v>
      </c>
      <c r="F53" s="26" t="s">
        <v>3</v>
      </c>
      <c r="G53" s="27">
        <f>G54</f>
        <v>268.85000000000002</v>
      </c>
      <c r="H53" s="27">
        <f t="shared" si="19"/>
        <v>0</v>
      </c>
      <c r="I53" s="27">
        <f t="shared" si="19"/>
        <v>0</v>
      </c>
      <c r="J53" s="27">
        <f t="shared" si="19"/>
        <v>0</v>
      </c>
      <c r="K53" s="27">
        <f t="shared" si="19"/>
        <v>0</v>
      </c>
      <c r="L53" s="27">
        <f t="shared" si="19"/>
        <v>0</v>
      </c>
      <c r="M53" s="27">
        <f t="shared" si="19"/>
        <v>238.83</v>
      </c>
      <c r="N53" s="28"/>
      <c r="O53" s="28"/>
      <c r="P53" s="28"/>
      <c r="Q53" s="28"/>
      <c r="R53" s="28"/>
      <c r="S53" s="28"/>
      <c r="T53" s="29"/>
      <c r="U53" s="29"/>
      <c r="V53" s="24">
        <f t="shared" si="0"/>
        <v>88.833922261484105</v>
      </c>
    </row>
    <row r="54" spans="1:22" ht="25.5">
      <c r="A54" s="17" t="s">
        <v>38</v>
      </c>
      <c r="B54" s="18">
        <f t="shared" si="1"/>
        <v>987</v>
      </c>
      <c r="C54" s="19" t="s">
        <v>79</v>
      </c>
      <c r="D54" s="26">
        <v>13</v>
      </c>
      <c r="E54" s="26" t="s">
        <v>39</v>
      </c>
      <c r="F54" s="26" t="s">
        <v>3</v>
      </c>
      <c r="G54" s="27">
        <f>G55+G56</f>
        <v>268.85000000000002</v>
      </c>
      <c r="H54" s="27">
        <f t="shared" ref="H54:M54" si="20">H55+H56</f>
        <v>0</v>
      </c>
      <c r="I54" s="27">
        <f t="shared" si="20"/>
        <v>0</v>
      </c>
      <c r="J54" s="27">
        <f t="shared" si="20"/>
        <v>0</v>
      </c>
      <c r="K54" s="27">
        <f t="shared" si="20"/>
        <v>0</v>
      </c>
      <c r="L54" s="27">
        <f t="shared" si="20"/>
        <v>0</v>
      </c>
      <c r="M54" s="27">
        <f t="shared" si="20"/>
        <v>238.83</v>
      </c>
      <c r="N54" s="28"/>
      <c r="O54" s="28"/>
      <c r="P54" s="28"/>
      <c r="Q54" s="28"/>
      <c r="R54" s="28"/>
      <c r="S54" s="28"/>
      <c r="T54" s="29"/>
      <c r="U54" s="29"/>
      <c r="V54" s="24">
        <f t="shared" si="0"/>
        <v>88.833922261484105</v>
      </c>
    </row>
    <row r="55" spans="1:22" ht="38.25">
      <c r="A55" s="17" t="s">
        <v>17</v>
      </c>
      <c r="B55" s="18">
        <f t="shared" si="1"/>
        <v>987</v>
      </c>
      <c r="C55" s="19" t="s">
        <v>79</v>
      </c>
      <c r="D55" s="26">
        <v>13</v>
      </c>
      <c r="E55" s="26" t="s">
        <v>39</v>
      </c>
      <c r="F55" s="26" t="s">
        <v>18</v>
      </c>
      <c r="G55" s="27">
        <v>259.3</v>
      </c>
      <c r="H55" s="30"/>
      <c r="I55" s="30"/>
      <c r="J55" s="30"/>
      <c r="K55" s="30"/>
      <c r="L55" s="31"/>
      <c r="M55" s="32">
        <v>229.74</v>
      </c>
      <c r="N55" s="28"/>
      <c r="O55" s="28"/>
      <c r="P55" s="28"/>
      <c r="Q55" s="28"/>
      <c r="R55" s="28"/>
      <c r="S55" s="28"/>
      <c r="T55" s="29"/>
      <c r="U55" s="29"/>
      <c r="V55" s="24">
        <f t="shared" si="0"/>
        <v>88.600077130736594</v>
      </c>
    </row>
    <row r="56" spans="1:22" ht="25.5">
      <c r="A56" s="17" t="s">
        <v>19</v>
      </c>
      <c r="B56" s="18">
        <f t="shared" si="1"/>
        <v>987</v>
      </c>
      <c r="C56" s="19" t="s">
        <v>79</v>
      </c>
      <c r="D56" s="26">
        <v>13</v>
      </c>
      <c r="E56" s="26" t="s">
        <v>39</v>
      </c>
      <c r="F56" s="26" t="s">
        <v>20</v>
      </c>
      <c r="G56" s="27">
        <v>9.5500000000000007</v>
      </c>
      <c r="H56" s="30"/>
      <c r="I56" s="30"/>
      <c r="J56" s="30"/>
      <c r="K56" s="30"/>
      <c r="L56" s="31"/>
      <c r="M56" s="32">
        <v>9.09</v>
      </c>
      <c r="N56" s="28"/>
      <c r="O56" s="28"/>
      <c r="P56" s="28"/>
      <c r="Q56" s="28"/>
      <c r="R56" s="28"/>
      <c r="S56" s="28"/>
      <c r="T56" s="29"/>
      <c r="U56" s="29"/>
      <c r="V56" s="24">
        <f t="shared" si="0"/>
        <v>95.18324607329842</v>
      </c>
    </row>
    <row r="57" spans="1:22">
      <c r="A57" s="17" t="s">
        <v>42</v>
      </c>
      <c r="B57" s="18">
        <f t="shared" si="1"/>
        <v>987</v>
      </c>
      <c r="C57" s="19" t="s">
        <v>80</v>
      </c>
      <c r="D57" s="25" t="s">
        <v>78</v>
      </c>
      <c r="E57" s="26" t="s">
        <v>2</v>
      </c>
      <c r="F57" s="26" t="s">
        <v>3</v>
      </c>
      <c r="G57" s="27">
        <f>G58</f>
        <v>113</v>
      </c>
      <c r="H57" s="27">
        <f t="shared" ref="H57:M59" si="21">H58</f>
        <v>0</v>
      </c>
      <c r="I57" s="27">
        <f t="shared" si="21"/>
        <v>0</v>
      </c>
      <c r="J57" s="27">
        <f t="shared" si="21"/>
        <v>0</v>
      </c>
      <c r="K57" s="27">
        <f t="shared" si="21"/>
        <v>0</v>
      </c>
      <c r="L57" s="27">
        <f t="shared" si="21"/>
        <v>0</v>
      </c>
      <c r="M57" s="27">
        <f t="shared" si="21"/>
        <v>113</v>
      </c>
      <c r="N57" s="28"/>
      <c r="O57" s="28"/>
      <c r="P57" s="28"/>
      <c r="Q57" s="28"/>
      <c r="R57" s="28"/>
      <c r="S57" s="28"/>
      <c r="T57" s="29"/>
      <c r="U57" s="29"/>
      <c r="V57" s="24">
        <f t="shared" si="0"/>
        <v>100</v>
      </c>
    </row>
    <row r="58" spans="1:22" ht="25.5">
      <c r="A58" s="17" t="s">
        <v>43</v>
      </c>
      <c r="B58" s="18">
        <f t="shared" si="1"/>
        <v>987</v>
      </c>
      <c r="C58" s="19" t="s">
        <v>80</v>
      </c>
      <c r="D58" s="25" t="s">
        <v>82</v>
      </c>
      <c r="E58" s="26" t="s">
        <v>2</v>
      </c>
      <c r="F58" s="26" t="s">
        <v>3</v>
      </c>
      <c r="G58" s="27">
        <f>G59</f>
        <v>113</v>
      </c>
      <c r="H58" s="27">
        <f t="shared" si="21"/>
        <v>0</v>
      </c>
      <c r="I58" s="27">
        <f t="shared" si="21"/>
        <v>0</v>
      </c>
      <c r="J58" s="27">
        <f t="shared" si="21"/>
        <v>0</v>
      </c>
      <c r="K58" s="27">
        <f t="shared" si="21"/>
        <v>0</v>
      </c>
      <c r="L58" s="27">
        <f t="shared" si="21"/>
        <v>0</v>
      </c>
      <c r="M58" s="27">
        <f t="shared" si="21"/>
        <v>113</v>
      </c>
      <c r="N58" s="28"/>
      <c r="O58" s="28"/>
      <c r="P58" s="28"/>
      <c r="Q58" s="28"/>
      <c r="R58" s="28"/>
      <c r="S58" s="28"/>
      <c r="T58" s="29"/>
      <c r="U58" s="29"/>
      <c r="V58" s="24">
        <f t="shared" si="0"/>
        <v>100</v>
      </c>
    </row>
    <row r="59" spans="1:22" ht="25.5">
      <c r="A59" s="17" t="s">
        <v>44</v>
      </c>
      <c r="B59" s="18">
        <f t="shared" si="1"/>
        <v>987</v>
      </c>
      <c r="C59" s="19" t="s">
        <v>80</v>
      </c>
      <c r="D59" s="25" t="s">
        <v>82</v>
      </c>
      <c r="E59" s="26" t="s">
        <v>45</v>
      </c>
      <c r="F59" s="26" t="s">
        <v>3</v>
      </c>
      <c r="G59" s="27">
        <f>G60</f>
        <v>113</v>
      </c>
      <c r="H59" s="27">
        <f t="shared" si="21"/>
        <v>0</v>
      </c>
      <c r="I59" s="27">
        <f t="shared" si="21"/>
        <v>0</v>
      </c>
      <c r="J59" s="27">
        <f t="shared" si="21"/>
        <v>0</v>
      </c>
      <c r="K59" s="27">
        <f t="shared" si="21"/>
        <v>0</v>
      </c>
      <c r="L59" s="27">
        <f t="shared" si="21"/>
        <v>0</v>
      </c>
      <c r="M59" s="27">
        <f t="shared" si="21"/>
        <v>113</v>
      </c>
      <c r="N59" s="28"/>
      <c r="O59" s="28"/>
      <c r="P59" s="28"/>
      <c r="Q59" s="28"/>
      <c r="R59" s="28"/>
      <c r="S59" s="28"/>
      <c r="T59" s="29"/>
      <c r="U59" s="29"/>
      <c r="V59" s="24">
        <f t="shared" si="0"/>
        <v>100</v>
      </c>
    </row>
    <row r="60" spans="1:22" ht="63.75">
      <c r="A60" s="17" t="s">
        <v>46</v>
      </c>
      <c r="B60" s="18">
        <f t="shared" si="1"/>
        <v>987</v>
      </c>
      <c r="C60" s="19" t="s">
        <v>80</v>
      </c>
      <c r="D60" s="25" t="s">
        <v>82</v>
      </c>
      <c r="E60" s="26" t="s">
        <v>47</v>
      </c>
      <c r="F60" s="26" t="s">
        <v>3</v>
      </c>
      <c r="G60" s="27">
        <f>G61+G62</f>
        <v>113</v>
      </c>
      <c r="H60" s="27">
        <f t="shared" ref="H60:M60" si="22">H61+H62</f>
        <v>0</v>
      </c>
      <c r="I60" s="27">
        <f t="shared" si="22"/>
        <v>0</v>
      </c>
      <c r="J60" s="27">
        <f t="shared" si="22"/>
        <v>0</v>
      </c>
      <c r="K60" s="27">
        <f t="shared" si="22"/>
        <v>0</v>
      </c>
      <c r="L60" s="27">
        <f t="shared" si="22"/>
        <v>0</v>
      </c>
      <c r="M60" s="27">
        <f t="shared" si="22"/>
        <v>113</v>
      </c>
      <c r="N60" s="28"/>
      <c r="O60" s="28"/>
      <c r="P60" s="28"/>
      <c r="Q60" s="28"/>
      <c r="R60" s="28"/>
      <c r="S60" s="28"/>
      <c r="T60" s="29"/>
      <c r="U60" s="29"/>
      <c r="V60" s="24">
        <f t="shared" si="0"/>
        <v>100</v>
      </c>
    </row>
    <row r="61" spans="1:22" ht="89.25">
      <c r="A61" s="17" t="s">
        <v>12</v>
      </c>
      <c r="B61" s="18">
        <f t="shared" si="1"/>
        <v>987</v>
      </c>
      <c r="C61" s="19" t="s">
        <v>80</v>
      </c>
      <c r="D61" s="25" t="s">
        <v>82</v>
      </c>
      <c r="E61" s="26" t="s">
        <v>47</v>
      </c>
      <c r="F61" s="26" t="s">
        <v>13</v>
      </c>
      <c r="G61" s="27">
        <v>110.15</v>
      </c>
      <c r="H61" s="30"/>
      <c r="I61" s="30"/>
      <c r="J61" s="30"/>
      <c r="K61" s="30"/>
      <c r="L61" s="31"/>
      <c r="M61" s="32">
        <v>110.15</v>
      </c>
      <c r="N61" s="28"/>
      <c r="O61" s="28"/>
      <c r="P61" s="28"/>
      <c r="Q61" s="28"/>
      <c r="R61" s="28"/>
      <c r="S61" s="28"/>
      <c r="T61" s="29"/>
      <c r="U61" s="29"/>
      <c r="V61" s="24">
        <f t="shared" si="0"/>
        <v>100</v>
      </c>
    </row>
    <row r="62" spans="1:22" ht="38.25">
      <c r="A62" s="17" t="s">
        <v>17</v>
      </c>
      <c r="B62" s="18">
        <f t="shared" si="1"/>
        <v>987</v>
      </c>
      <c r="C62" s="19" t="s">
        <v>80</v>
      </c>
      <c r="D62" s="25" t="s">
        <v>82</v>
      </c>
      <c r="E62" s="26" t="s">
        <v>47</v>
      </c>
      <c r="F62" s="26" t="s">
        <v>18</v>
      </c>
      <c r="G62" s="27">
        <v>2.85</v>
      </c>
      <c r="H62" s="30"/>
      <c r="I62" s="30"/>
      <c r="J62" s="30"/>
      <c r="K62" s="30"/>
      <c r="L62" s="31"/>
      <c r="M62" s="32">
        <v>2.85</v>
      </c>
      <c r="N62" s="28"/>
      <c r="O62" s="28"/>
      <c r="P62" s="28"/>
      <c r="Q62" s="28"/>
      <c r="R62" s="28"/>
      <c r="S62" s="28"/>
      <c r="T62" s="29"/>
      <c r="U62" s="29"/>
      <c r="V62" s="24">
        <f t="shared" si="0"/>
        <v>100</v>
      </c>
    </row>
    <row r="63" spans="1:22">
      <c r="A63" s="17" t="s">
        <v>48</v>
      </c>
      <c r="B63" s="18">
        <f t="shared" si="1"/>
        <v>987</v>
      </c>
      <c r="C63" s="19" t="s">
        <v>81</v>
      </c>
      <c r="D63" s="25" t="s">
        <v>78</v>
      </c>
      <c r="E63" s="26" t="s">
        <v>2</v>
      </c>
      <c r="F63" s="26" t="s">
        <v>3</v>
      </c>
      <c r="G63" s="27">
        <f>G64</f>
        <v>923.98199999999997</v>
      </c>
      <c r="H63" s="27">
        <f t="shared" ref="H63:M67" si="23">H64</f>
        <v>0</v>
      </c>
      <c r="I63" s="27">
        <f t="shared" si="23"/>
        <v>0</v>
      </c>
      <c r="J63" s="27">
        <f t="shared" si="23"/>
        <v>0</v>
      </c>
      <c r="K63" s="27">
        <f t="shared" si="23"/>
        <v>0</v>
      </c>
      <c r="L63" s="27">
        <f t="shared" si="23"/>
        <v>0</v>
      </c>
      <c r="M63" s="27">
        <f t="shared" si="23"/>
        <v>832.99</v>
      </c>
      <c r="N63" s="28"/>
      <c r="O63" s="28"/>
      <c r="P63" s="28"/>
      <c r="Q63" s="28"/>
      <c r="R63" s="28"/>
      <c r="S63" s="28"/>
      <c r="T63" s="29"/>
      <c r="U63" s="29"/>
      <c r="V63" s="24">
        <f t="shared" si="0"/>
        <v>90.152189111909109</v>
      </c>
    </row>
    <row r="64" spans="1:22">
      <c r="A64" s="17" t="s">
        <v>49</v>
      </c>
      <c r="B64" s="18">
        <f t="shared" si="1"/>
        <v>987</v>
      </c>
      <c r="C64" s="19" t="s">
        <v>81</v>
      </c>
      <c r="D64" s="25" t="s">
        <v>83</v>
      </c>
      <c r="E64" s="26" t="s">
        <v>2</v>
      </c>
      <c r="F64" s="26" t="s">
        <v>3</v>
      </c>
      <c r="G64" s="27">
        <f>G65</f>
        <v>923.98199999999997</v>
      </c>
      <c r="H64" s="27">
        <f t="shared" si="23"/>
        <v>0</v>
      </c>
      <c r="I64" s="27">
        <f t="shared" si="23"/>
        <v>0</v>
      </c>
      <c r="J64" s="27">
        <f t="shared" si="23"/>
        <v>0</v>
      </c>
      <c r="K64" s="27">
        <f t="shared" si="23"/>
        <v>0</v>
      </c>
      <c r="L64" s="27">
        <f t="shared" si="23"/>
        <v>0</v>
      </c>
      <c r="M64" s="27">
        <f t="shared" si="23"/>
        <v>832.99</v>
      </c>
      <c r="N64" s="28"/>
      <c r="O64" s="28"/>
      <c r="P64" s="28"/>
      <c r="Q64" s="28"/>
      <c r="R64" s="28"/>
      <c r="S64" s="28"/>
      <c r="T64" s="29"/>
      <c r="U64" s="29"/>
      <c r="V64" s="24">
        <f t="shared" si="0"/>
        <v>90.152189111909109</v>
      </c>
    </row>
    <row r="65" spans="1:22" ht="25.5">
      <c r="A65" s="17" t="s">
        <v>50</v>
      </c>
      <c r="B65" s="18">
        <f t="shared" si="1"/>
        <v>987</v>
      </c>
      <c r="C65" s="19" t="s">
        <v>81</v>
      </c>
      <c r="D65" s="25" t="s">
        <v>83</v>
      </c>
      <c r="E65" s="26" t="s">
        <v>51</v>
      </c>
      <c r="F65" s="26" t="s">
        <v>3</v>
      </c>
      <c r="G65" s="27">
        <f>G66</f>
        <v>923.98199999999997</v>
      </c>
      <c r="H65" s="27">
        <f t="shared" si="23"/>
        <v>0</v>
      </c>
      <c r="I65" s="27">
        <f t="shared" si="23"/>
        <v>0</v>
      </c>
      <c r="J65" s="27">
        <f t="shared" si="23"/>
        <v>0</v>
      </c>
      <c r="K65" s="27">
        <f t="shared" si="23"/>
        <v>0</v>
      </c>
      <c r="L65" s="27">
        <f t="shared" si="23"/>
        <v>0</v>
      </c>
      <c r="M65" s="27">
        <f t="shared" si="23"/>
        <v>832.99</v>
      </c>
      <c r="N65" s="28"/>
      <c r="O65" s="28"/>
      <c r="P65" s="28"/>
      <c r="Q65" s="28"/>
      <c r="R65" s="28"/>
      <c r="S65" s="28"/>
      <c r="T65" s="29"/>
      <c r="U65" s="29"/>
      <c r="V65" s="24">
        <f t="shared" si="0"/>
        <v>90.152189111909109</v>
      </c>
    </row>
    <row r="66" spans="1:22" ht="25.5">
      <c r="A66" s="17" t="s">
        <v>36</v>
      </c>
      <c r="B66" s="18">
        <f t="shared" si="1"/>
        <v>987</v>
      </c>
      <c r="C66" s="19" t="s">
        <v>81</v>
      </c>
      <c r="D66" s="25" t="s">
        <v>83</v>
      </c>
      <c r="E66" s="26" t="s">
        <v>52</v>
      </c>
      <c r="F66" s="26" t="s">
        <v>3</v>
      </c>
      <c r="G66" s="27">
        <f>G67</f>
        <v>923.98199999999997</v>
      </c>
      <c r="H66" s="27">
        <f t="shared" si="23"/>
        <v>0</v>
      </c>
      <c r="I66" s="27">
        <f t="shared" si="23"/>
        <v>0</v>
      </c>
      <c r="J66" s="27">
        <f t="shared" si="23"/>
        <v>0</v>
      </c>
      <c r="K66" s="27">
        <f t="shared" si="23"/>
        <v>0</v>
      </c>
      <c r="L66" s="27">
        <f t="shared" si="23"/>
        <v>0</v>
      </c>
      <c r="M66" s="27">
        <f t="shared" si="23"/>
        <v>832.99</v>
      </c>
      <c r="N66" s="28"/>
      <c r="O66" s="28"/>
      <c r="P66" s="28"/>
      <c r="Q66" s="28"/>
      <c r="R66" s="28"/>
      <c r="S66" s="28"/>
      <c r="T66" s="29"/>
      <c r="U66" s="29"/>
      <c r="V66" s="24">
        <f t="shared" si="0"/>
        <v>90.152189111909109</v>
      </c>
    </row>
    <row r="67" spans="1:22" ht="25.5">
      <c r="A67" s="17" t="s">
        <v>53</v>
      </c>
      <c r="B67" s="18">
        <f t="shared" si="1"/>
        <v>987</v>
      </c>
      <c r="C67" s="19" t="s">
        <v>81</v>
      </c>
      <c r="D67" s="25" t="s">
        <v>83</v>
      </c>
      <c r="E67" s="26" t="s">
        <v>54</v>
      </c>
      <c r="F67" s="26" t="s">
        <v>3</v>
      </c>
      <c r="G67" s="27">
        <f>G68</f>
        <v>923.98199999999997</v>
      </c>
      <c r="H67" s="27">
        <f t="shared" si="23"/>
        <v>0</v>
      </c>
      <c r="I67" s="27">
        <f t="shared" si="23"/>
        <v>0</v>
      </c>
      <c r="J67" s="27">
        <f t="shared" si="23"/>
        <v>0</v>
      </c>
      <c r="K67" s="27">
        <f t="shared" si="23"/>
        <v>0</v>
      </c>
      <c r="L67" s="27">
        <f t="shared" si="23"/>
        <v>0</v>
      </c>
      <c r="M67" s="27">
        <f t="shared" si="23"/>
        <v>832.99</v>
      </c>
      <c r="N67" s="28"/>
      <c r="O67" s="28"/>
      <c r="P67" s="28"/>
      <c r="Q67" s="28"/>
      <c r="R67" s="28"/>
      <c r="S67" s="28"/>
      <c r="T67" s="29"/>
      <c r="U67" s="29"/>
      <c r="V67" s="24">
        <f t="shared" si="0"/>
        <v>90.152189111909109</v>
      </c>
    </row>
    <row r="68" spans="1:22" ht="38.25">
      <c r="A68" s="17" t="s">
        <v>17</v>
      </c>
      <c r="B68" s="18">
        <f t="shared" si="1"/>
        <v>987</v>
      </c>
      <c r="C68" s="19" t="s">
        <v>81</v>
      </c>
      <c r="D68" s="25" t="s">
        <v>83</v>
      </c>
      <c r="E68" s="26" t="s">
        <v>54</v>
      </c>
      <c r="F68" s="26" t="s">
        <v>18</v>
      </c>
      <c r="G68" s="27">
        <v>923.98199999999997</v>
      </c>
      <c r="H68" s="30"/>
      <c r="I68" s="30"/>
      <c r="J68" s="30"/>
      <c r="K68" s="30"/>
      <c r="L68" s="31"/>
      <c r="M68" s="32">
        <v>832.99</v>
      </c>
      <c r="N68" s="28"/>
      <c r="O68" s="28"/>
      <c r="P68" s="28"/>
      <c r="Q68" s="28"/>
      <c r="R68" s="28"/>
      <c r="S68" s="28"/>
      <c r="T68" s="29"/>
      <c r="U68" s="29"/>
      <c r="V68" s="24">
        <f t="shared" si="0"/>
        <v>90.152189111909109</v>
      </c>
    </row>
    <row r="69" spans="1:22" ht="25.5">
      <c r="A69" s="17" t="s">
        <v>55</v>
      </c>
      <c r="B69" s="18">
        <f t="shared" si="1"/>
        <v>987</v>
      </c>
      <c r="C69" s="19" t="s">
        <v>84</v>
      </c>
      <c r="D69" s="25" t="s">
        <v>78</v>
      </c>
      <c r="E69" s="26" t="s">
        <v>2</v>
      </c>
      <c r="F69" s="26" t="s">
        <v>3</v>
      </c>
      <c r="G69" s="27">
        <f>G70</f>
        <v>299.49</v>
      </c>
      <c r="H69" s="27">
        <f t="shared" ref="H69:M69" si="24">H70</f>
        <v>0</v>
      </c>
      <c r="I69" s="27">
        <f t="shared" si="24"/>
        <v>0</v>
      </c>
      <c r="J69" s="27">
        <f t="shared" si="24"/>
        <v>0</v>
      </c>
      <c r="K69" s="27">
        <f t="shared" si="24"/>
        <v>0</v>
      </c>
      <c r="L69" s="27">
        <f t="shared" si="24"/>
        <v>0</v>
      </c>
      <c r="M69" s="27">
        <f t="shared" si="24"/>
        <v>269.94</v>
      </c>
      <c r="N69" s="28"/>
      <c r="O69" s="28"/>
      <c r="P69" s="28"/>
      <c r="Q69" s="28"/>
      <c r="R69" s="28"/>
      <c r="S69" s="28"/>
      <c r="T69" s="29"/>
      <c r="U69" s="29"/>
      <c r="V69" s="24">
        <f t="shared" si="0"/>
        <v>90.133226485024537</v>
      </c>
    </row>
    <row r="70" spans="1:22">
      <c r="A70" s="17" t="s">
        <v>56</v>
      </c>
      <c r="B70" s="18">
        <f t="shared" si="1"/>
        <v>987</v>
      </c>
      <c r="C70" s="19" t="s">
        <v>84</v>
      </c>
      <c r="D70" s="25" t="s">
        <v>82</v>
      </c>
      <c r="E70" s="26" t="s">
        <v>2</v>
      </c>
      <c r="F70" s="26" t="s">
        <v>3</v>
      </c>
      <c r="G70" s="27">
        <f>G71+G74</f>
        <v>299.49</v>
      </c>
      <c r="H70" s="27">
        <f t="shared" ref="H70:M70" si="25">H71+H74</f>
        <v>0</v>
      </c>
      <c r="I70" s="27">
        <f t="shared" si="25"/>
        <v>0</v>
      </c>
      <c r="J70" s="27">
        <f t="shared" si="25"/>
        <v>0</v>
      </c>
      <c r="K70" s="27">
        <f t="shared" si="25"/>
        <v>0</v>
      </c>
      <c r="L70" s="27">
        <f t="shared" si="25"/>
        <v>0</v>
      </c>
      <c r="M70" s="27">
        <f t="shared" si="25"/>
        <v>269.94</v>
      </c>
      <c r="N70" s="28"/>
      <c r="O70" s="28"/>
      <c r="P70" s="28"/>
      <c r="Q70" s="28"/>
      <c r="R70" s="28"/>
      <c r="S70" s="28"/>
      <c r="T70" s="29"/>
      <c r="U70" s="29"/>
      <c r="V70" s="24">
        <f t="shared" si="0"/>
        <v>90.133226485024537</v>
      </c>
    </row>
    <row r="71" spans="1:22" ht="63.75">
      <c r="A71" s="17" t="s">
        <v>94</v>
      </c>
      <c r="B71" s="18">
        <f t="shared" si="1"/>
        <v>987</v>
      </c>
      <c r="C71" s="19" t="s">
        <v>84</v>
      </c>
      <c r="D71" s="25" t="s">
        <v>82</v>
      </c>
      <c r="E71" s="26" t="s">
        <v>95</v>
      </c>
      <c r="F71" s="26" t="s">
        <v>3</v>
      </c>
      <c r="G71" s="27">
        <f t="shared" ref="G71:M72" si="26">G72</f>
        <v>142.9</v>
      </c>
      <c r="H71" s="27">
        <f t="shared" si="26"/>
        <v>0</v>
      </c>
      <c r="I71" s="27">
        <f t="shared" si="26"/>
        <v>0</v>
      </c>
      <c r="J71" s="27">
        <f t="shared" si="26"/>
        <v>0</v>
      </c>
      <c r="K71" s="27">
        <f t="shared" si="26"/>
        <v>0</v>
      </c>
      <c r="L71" s="27">
        <f t="shared" si="26"/>
        <v>0</v>
      </c>
      <c r="M71" s="27">
        <f t="shared" si="26"/>
        <v>142.9</v>
      </c>
      <c r="N71" s="28"/>
      <c r="O71" s="28"/>
      <c r="P71" s="28"/>
      <c r="Q71" s="28"/>
      <c r="R71" s="28"/>
      <c r="S71" s="28"/>
      <c r="T71" s="29"/>
      <c r="U71" s="29"/>
      <c r="V71" s="24">
        <f t="shared" si="0"/>
        <v>100</v>
      </c>
    </row>
    <row r="72" spans="1:22" ht="25.5">
      <c r="A72" s="17" t="s">
        <v>89</v>
      </c>
      <c r="B72" s="18">
        <f t="shared" si="1"/>
        <v>987</v>
      </c>
      <c r="C72" s="19" t="s">
        <v>84</v>
      </c>
      <c r="D72" s="25" t="s">
        <v>82</v>
      </c>
      <c r="E72" s="26" t="s">
        <v>96</v>
      </c>
      <c r="F72" s="26" t="s">
        <v>3</v>
      </c>
      <c r="G72" s="27">
        <f>G73</f>
        <v>142.9</v>
      </c>
      <c r="H72" s="27">
        <f t="shared" si="26"/>
        <v>0</v>
      </c>
      <c r="I72" s="27">
        <f t="shared" si="26"/>
        <v>0</v>
      </c>
      <c r="J72" s="27">
        <f t="shared" si="26"/>
        <v>0</v>
      </c>
      <c r="K72" s="27">
        <f t="shared" si="26"/>
        <v>0</v>
      </c>
      <c r="L72" s="27">
        <f t="shared" si="26"/>
        <v>0</v>
      </c>
      <c r="M72" s="27">
        <f t="shared" si="26"/>
        <v>142.9</v>
      </c>
      <c r="N72" s="28"/>
      <c r="O72" s="28"/>
      <c r="P72" s="28"/>
      <c r="Q72" s="28"/>
      <c r="R72" s="28"/>
      <c r="S72" s="28"/>
      <c r="T72" s="29"/>
      <c r="U72" s="29"/>
      <c r="V72" s="24">
        <f t="shared" si="0"/>
        <v>100</v>
      </c>
    </row>
    <row r="73" spans="1:22" ht="38.25">
      <c r="A73" s="17" t="s">
        <v>17</v>
      </c>
      <c r="B73" s="18">
        <f t="shared" si="1"/>
        <v>987</v>
      </c>
      <c r="C73" s="19" t="s">
        <v>84</v>
      </c>
      <c r="D73" s="25" t="s">
        <v>82</v>
      </c>
      <c r="E73" s="26" t="s">
        <v>96</v>
      </c>
      <c r="F73" s="26" t="s">
        <v>18</v>
      </c>
      <c r="G73" s="27">
        <v>142.9</v>
      </c>
      <c r="H73" s="30"/>
      <c r="I73" s="30"/>
      <c r="J73" s="30"/>
      <c r="K73" s="30"/>
      <c r="L73" s="31"/>
      <c r="M73" s="32">
        <v>142.9</v>
      </c>
      <c r="N73" s="28"/>
      <c r="O73" s="28"/>
      <c r="P73" s="28"/>
      <c r="Q73" s="28"/>
      <c r="R73" s="28"/>
      <c r="S73" s="28"/>
      <c r="T73" s="29"/>
      <c r="U73" s="29"/>
      <c r="V73" s="24">
        <f t="shared" si="0"/>
        <v>100</v>
      </c>
    </row>
    <row r="74" spans="1:22" ht="25.5">
      <c r="A74" s="17" t="s">
        <v>57</v>
      </c>
      <c r="B74" s="18">
        <f t="shared" si="1"/>
        <v>987</v>
      </c>
      <c r="C74" s="19" t="s">
        <v>84</v>
      </c>
      <c r="D74" s="25" t="s">
        <v>82</v>
      </c>
      <c r="E74" s="26" t="s">
        <v>58</v>
      </c>
      <c r="F74" s="26" t="s">
        <v>3</v>
      </c>
      <c r="G74" s="27">
        <f>G75</f>
        <v>156.59</v>
      </c>
      <c r="H74" s="30"/>
      <c r="I74" s="30"/>
      <c r="J74" s="30"/>
      <c r="K74" s="30"/>
      <c r="L74" s="31"/>
      <c r="M74" s="32">
        <f>M75</f>
        <v>127.04</v>
      </c>
      <c r="N74" s="28"/>
      <c r="O74" s="28"/>
      <c r="P74" s="28"/>
      <c r="Q74" s="28"/>
      <c r="R74" s="28"/>
      <c r="S74" s="28"/>
      <c r="T74" s="29"/>
      <c r="U74" s="29"/>
      <c r="V74" s="24">
        <f t="shared" si="0"/>
        <v>81.129063158566964</v>
      </c>
    </row>
    <row r="75" spans="1:22" ht="25.5">
      <c r="A75" s="17" t="s">
        <v>36</v>
      </c>
      <c r="B75" s="18">
        <f t="shared" si="1"/>
        <v>987</v>
      </c>
      <c r="C75" s="19" t="s">
        <v>84</v>
      </c>
      <c r="D75" s="25" t="s">
        <v>82</v>
      </c>
      <c r="E75" s="26" t="s">
        <v>59</v>
      </c>
      <c r="F75" s="26" t="s">
        <v>3</v>
      </c>
      <c r="G75" s="27">
        <f>G76+G79</f>
        <v>156.59</v>
      </c>
      <c r="H75" s="27">
        <f t="shared" ref="H75:M75" si="27">H76+H79</f>
        <v>0</v>
      </c>
      <c r="I75" s="27">
        <f t="shared" si="27"/>
        <v>0</v>
      </c>
      <c r="J75" s="27">
        <f t="shared" si="27"/>
        <v>0</v>
      </c>
      <c r="K75" s="27">
        <f t="shared" si="27"/>
        <v>0</v>
      </c>
      <c r="L75" s="27">
        <f t="shared" si="27"/>
        <v>0</v>
      </c>
      <c r="M75" s="27">
        <f t="shared" si="27"/>
        <v>127.04</v>
      </c>
      <c r="N75" s="28"/>
      <c r="O75" s="28"/>
      <c r="P75" s="28"/>
      <c r="Q75" s="28"/>
      <c r="R75" s="28"/>
      <c r="S75" s="28"/>
      <c r="T75" s="29"/>
      <c r="U75" s="29"/>
      <c r="V75" s="24">
        <f t="shared" si="0"/>
        <v>81.129063158566964</v>
      </c>
    </row>
    <row r="76" spans="1:22" ht="25.5">
      <c r="A76" s="17" t="s">
        <v>60</v>
      </c>
      <c r="B76" s="18">
        <f t="shared" si="1"/>
        <v>987</v>
      </c>
      <c r="C76" s="19" t="s">
        <v>84</v>
      </c>
      <c r="D76" s="25" t="s">
        <v>82</v>
      </c>
      <c r="E76" s="26" t="s">
        <v>61</v>
      </c>
      <c r="F76" s="26" t="s">
        <v>3</v>
      </c>
      <c r="G76" s="27">
        <f>G77</f>
        <v>107.45</v>
      </c>
      <c r="H76" s="30"/>
      <c r="I76" s="30"/>
      <c r="J76" s="30"/>
      <c r="K76" s="30"/>
      <c r="L76" s="31"/>
      <c r="M76" s="32">
        <f>M77</f>
        <v>77.900000000000006</v>
      </c>
      <c r="N76" s="28"/>
      <c r="O76" s="28"/>
      <c r="P76" s="28"/>
      <c r="Q76" s="28"/>
      <c r="R76" s="28"/>
      <c r="S76" s="28"/>
      <c r="T76" s="29"/>
      <c r="U76" s="29"/>
      <c r="V76" s="24">
        <f t="shared" si="0"/>
        <v>72.498836668217777</v>
      </c>
    </row>
    <row r="77" spans="1:22" ht="25.5">
      <c r="A77" s="17" t="s">
        <v>97</v>
      </c>
      <c r="B77" s="18">
        <f t="shared" si="1"/>
        <v>987</v>
      </c>
      <c r="C77" s="19" t="s">
        <v>84</v>
      </c>
      <c r="D77" s="25" t="s">
        <v>82</v>
      </c>
      <c r="E77" s="26" t="s">
        <v>98</v>
      </c>
      <c r="F77" s="26" t="s">
        <v>3</v>
      </c>
      <c r="G77" s="27">
        <f>G78</f>
        <v>107.45</v>
      </c>
      <c r="H77" s="27">
        <v>73.2</v>
      </c>
      <c r="I77" s="27">
        <v>73.2</v>
      </c>
      <c r="J77" s="27">
        <v>73.2</v>
      </c>
      <c r="K77" s="27">
        <v>73.2</v>
      </c>
      <c r="L77" s="27">
        <v>73.2</v>
      </c>
      <c r="M77" s="27">
        <f>M78</f>
        <v>77.900000000000006</v>
      </c>
      <c r="N77" s="28"/>
      <c r="O77" s="28"/>
      <c r="P77" s="28"/>
      <c r="Q77" s="28"/>
      <c r="R77" s="28"/>
      <c r="S77" s="28"/>
      <c r="T77" s="29"/>
      <c r="U77" s="29"/>
      <c r="V77" s="24">
        <f t="shared" si="0"/>
        <v>72.498836668217777</v>
      </c>
    </row>
    <row r="78" spans="1:22" ht="38.25">
      <c r="A78" s="17" t="s">
        <v>17</v>
      </c>
      <c r="B78" s="18">
        <f t="shared" si="1"/>
        <v>987</v>
      </c>
      <c r="C78" s="19" t="s">
        <v>84</v>
      </c>
      <c r="D78" s="25" t="s">
        <v>82</v>
      </c>
      <c r="E78" s="26" t="s">
        <v>98</v>
      </c>
      <c r="F78" s="26" t="s">
        <v>18</v>
      </c>
      <c r="G78" s="27">
        <v>107.45</v>
      </c>
      <c r="H78" s="30"/>
      <c r="I78" s="30"/>
      <c r="J78" s="30"/>
      <c r="K78" s="30"/>
      <c r="L78" s="31"/>
      <c r="M78" s="32">
        <v>77.900000000000006</v>
      </c>
      <c r="N78" s="28"/>
      <c r="O78" s="28"/>
      <c r="P78" s="28"/>
      <c r="Q78" s="28"/>
      <c r="R78" s="28"/>
      <c r="S78" s="28"/>
      <c r="T78" s="29"/>
      <c r="U78" s="29"/>
      <c r="V78" s="24">
        <f t="shared" si="0"/>
        <v>72.498836668217777</v>
      </c>
    </row>
    <row r="79" spans="1:22">
      <c r="A79" s="17" t="s">
        <v>126</v>
      </c>
      <c r="B79" s="18">
        <f t="shared" si="1"/>
        <v>987</v>
      </c>
      <c r="C79" s="19" t="s">
        <v>84</v>
      </c>
      <c r="D79" s="25" t="s">
        <v>82</v>
      </c>
      <c r="E79" s="26">
        <v>2900003290</v>
      </c>
      <c r="F79" s="26" t="s">
        <v>3</v>
      </c>
      <c r="G79" s="27">
        <f>G80</f>
        <v>49.14</v>
      </c>
      <c r="H79" s="30"/>
      <c r="I79" s="30"/>
      <c r="J79" s="30"/>
      <c r="K79" s="30"/>
      <c r="L79" s="31"/>
      <c r="M79" s="52">
        <f>M80</f>
        <v>49.14</v>
      </c>
      <c r="N79" s="28"/>
      <c r="O79" s="28"/>
      <c r="P79" s="28"/>
      <c r="Q79" s="28"/>
      <c r="R79" s="28"/>
      <c r="S79" s="28"/>
      <c r="T79" s="29"/>
      <c r="U79" s="29"/>
      <c r="V79" s="24">
        <f t="shared" si="0"/>
        <v>100</v>
      </c>
    </row>
    <row r="80" spans="1:22" ht="38.25">
      <c r="A80" s="17" t="s">
        <v>17</v>
      </c>
      <c r="B80" s="18">
        <f t="shared" si="1"/>
        <v>987</v>
      </c>
      <c r="C80" s="19" t="s">
        <v>84</v>
      </c>
      <c r="D80" s="25" t="s">
        <v>82</v>
      </c>
      <c r="E80" s="26">
        <v>2900003290</v>
      </c>
      <c r="F80" s="26">
        <v>200</v>
      </c>
      <c r="G80" s="27">
        <v>49.14</v>
      </c>
      <c r="H80" s="30"/>
      <c r="I80" s="30"/>
      <c r="J80" s="30"/>
      <c r="K80" s="30"/>
      <c r="L80" s="31"/>
      <c r="M80" s="53">
        <v>49.14</v>
      </c>
      <c r="N80" s="28"/>
      <c r="O80" s="28"/>
      <c r="P80" s="28"/>
      <c r="Q80" s="28"/>
      <c r="R80" s="28"/>
      <c r="S80" s="28"/>
      <c r="T80" s="29"/>
      <c r="U80" s="29"/>
      <c r="V80" s="24">
        <f t="shared" si="0"/>
        <v>100</v>
      </c>
    </row>
    <row r="81" spans="1:22">
      <c r="A81" s="17" t="s">
        <v>102</v>
      </c>
      <c r="B81" s="18">
        <f t="shared" ref="B81:B98" si="28">B80</f>
        <v>987</v>
      </c>
      <c r="C81" s="19" t="s">
        <v>110</v>
      </c>
      <c r="D81" s="25" t="s">
        <v>78</v>
      </c>
      <c r="E81" s="26" t="s">
        <v>2</v>
      </c>
      <c r="F81" s="26" t="s">
        <v>3</v>
      </c>
      <c r="G81" s="27">
        <f>G82</f>
        <v>5.2</v>
      </c>
      <c r="H81" s="27">
        <f t="shared" ref="H81:M84" si="29">H82</f>
        <v>5.2</v>
      </c>
      <c r="I81" s="27">
        <f t="shared" si="29"/>
        <v>5.2</v>
      </c>
      <c r="J81" s="27">
        <f t="shared" si="29"/>
        <v>5.2</v>
      </c>
      <c r="K81" s="27">
        <f t="shared" si="29"/>
        <v>5.2</v>
      </c>
      <c r="L81" s="27">
        <f t="shared" si="29"/>
        <v>5.2</v>
      </c>
      <c r="M81" s="27">
        <f t="shared" si="29"/>
        <v>5.2</v>
      </c>
      <c r="N81" s="28"/>
      <c r="O81" s="28"/>
      <c r="P81" s="28"/>
      <c r="Q81" s="28"/>
      <c r="R81" s="28"/>
      <c r="S81" s="28"/>
      <c r="T81" s="29"/>
      <c r="U81" s="29"/>
      <c r="V81" s="24">
        <f t="shared" si="0"/>
        <v>100</v>
      </c>
    </row>
    <row r="82" spans="1:22" ht="25.5">
      <c r="A82" s="17" t="s">
        <v>103</v>
      </c>
      <c r="B82" s="18">
        <f t="shared" si="28"/>
        <v>987</v>
      </c>
      <c r="C82" s="19" t="s">
        <v>110</v>
      </c>
      <c r="D82" s="25" t="s">
        <v>82</v>
      </c>
      <c r="E82" s="26" t="s">
        <v>2</v>
      </c>
      <c r="F82" s="26" t="s">
        <v>3</v>
      </c>
      <c r="G82" s="27">
        <f>G83</f>
        <v>5.2</v>
      </c>
      <c r="H82" s="27">
        <f t="shared" si="29"/>
        <v>5.2</v>
      </c>
      <c r="I82" s="27">
        <f t="shared" si="29"/>
        <v>5.2</v>
      </c>
      <c r="J82" s="27">
        <f t="shared" si="29"/>
        <v>5.2</v>
      </c>
      <c r="K82" s="27">
        <f t="shared" si="29"/>
        <v>5.2</v>
      </c>
      <c r="L82" s="27">
        <f t="shared" si="29"/>
        <v>5.2</v>
      </c>
      <c r="M82" s="27">
        <f t="shared" si="29"/>
        <v>5.2</v>
      </c>
      <c r="N82" s="28"/>
      <c r="O82" s="28"/>
      <c r="P82" s="28"/>
      <c r="Q82" s="28"/>
      <c r="R82" s="28"/>
      <c r="S82" s="28"/>
      <c r="T82" s="29"/>
      <c r="U82" s="29"/>
      <c r="V82" s="24">
        <f t="shared" ref="V82:V98" si="30">M82/G82*100</f>
        <v>100</v>
      </c>
    </row>
    <row r="83" spans="1:22" ht="25.5">
      <c r="A83" s="17" t="s">
        <v>104</v>
      </c>
      <c r="B83" s="18">
        <f t="shared" si="28"/>
        <v>987</v>
      </c>
      <c r="C83" s="19" t="s">
        <v>110</v>
      </c>
      <c r="D83" s="25" t="s">
        <v>82</v>
      </c>
      <c r="E83" s="26" t="s">
        <v>111</v>
      </c>
      <c r="F83" s="26" t="s">
        <v>3</v>
      </c>
      <c r="G83" s="27">
        <f>G84</f>
        <v>5.2</v>
      </c>
      <c r="H83" s="27">
        <f t="shared" si="29"/>
        <v>5.2</v>
      </c>
      <c r="I83" s="27">
        <f t="shared" si="29"/>
        <v>5.2</v>
      </c>
      <c r="J83" s="27">
        <f t="shared" si="29"/>
        <v>5.2</v>
      </c>
      <c r="K83" s="27">
        <f t="shared" si="29"/>
        <v>5.2</v>
      </c>
      <c r="L83" s="27">
        <f t="shared" si="29"/>
        <v>5.2</v>
      </c>
      <c r="M83" s="27">
        <f t="shared" si="29"/>
        <v>5.2</v>
      </c>
      <c r="N83" s="28"/>
      <c r="O83" s="28"/>
      <c r="P83" s="28"/>
      <c r="Q83" s="28"/>
      <c r="R83" s="28"/>
      <c r="S83" s="28"/>
      <c r="T83" s="29"/>
      <c r="U83" s="29"/>
      <c r="V83" s="24">
        <f t="shared" si="30"/>
        <v>100</v>
      </c>
    </row>
    <row r="84" spans="1:22" ht="25.5">
      <c r="A84" s="17" t="s">
        <v>36</v>
      </c>
      <c r="B84" s="18">
        <f t="shared" si="28"/>
        <v>987</v>
      </c>
      <c r="C84" s="19" t="s">
        <v>110</v>
      </c>
      <c r="D84" s="25" t="s">
        <v>82</v>
      </c>
      <c r="E84" s="26" t="s">
        <v>112</v>
      </c>
      <c r="F84" s="26" t="s">
        <v>3</v>
      </c>
      <c r="G84" s="27">
        <f>G85</f>
        <v>5.2</v>
      </c>
      <c r="H84" s="27">
        <f t="shared" si="29"/>
        <v>5.2</v>
      </c>
      <c r="I84" s="27">
        <f t="shared" si="29"/>
        <v>5.2</v>
      </c>
      <c r="J84" s="27">
        <f t="shared" si="29"/>
        <v>5.2</v>
      </c>
      <c r="K84" s="27">
        <f t="shared" si="29"/>
        <v>5.2</v>
      </c>
      <c r="L84" s="27">
        <f t="shared" si="29"/>
        <v>5.2</v>
      </c>
      <c r="M84" s="27">
        <f t="shared" si="29"/>
        <v>5.2</v>
      </c>
      <c r="N84" s="28"/>
      <c r="O84" s="28"/>
      <c r="P84" s="28"/>
      <c r="Q84" s="28"/>
      <c r="R84" s="28"/>
      <c r="S84" s="28"/>
      <c r="T84" s="29"/>
      <c r="U84" s="29"/>
      <c r="V84" s="24">
        <f t="shared" si="30"/>
        <v>100</v>
      </c>
    </row>
    <row r="85" spans="1:22" ht="25.5">
      <c r="A85" s="17" t="s">
        <v>105</v>
      </c>
      <c r="B85" s="18">
        <f t="shared" si="28"/>
        <v>987</v>
      </c>
      <c r="C85" s="19" t="s">
        <v>110</v>
      </c>
      <c r="D85" s="25" t="s">
        <v>82</v>
      </c>
      <c r="E85" s="26" t="s">
        <v>113</v>
      </c>
      <c r="F85" s="26" t="s">
        <v>3</v>
      </c>
      <c r="G85" s="27">
        <v>5.2</v>
      </c>
      <c r="H85" s="27">
        <v>5.2</v>
      </c>
      <c r="I85" s="27">
        <v>5.2</v>
      </c>
      <c r="J85" s="27">
        <v>5.2</v>
      </c>
      <c r="K85" s="27">
        <v>5.2</v>
      </c>
      <c r="L85" s="27">
        <v>5.2</v>
      </c>
      <c r="M85" s="27">
        <v>5.2</v>
      </c>
      <c r="N85" s="28"/>
      <c r="O85" s="28"/>
      <c r="P85" s="28"/>
      <c r="Q85" s="28"/>
      <c r="R85" s="28"/>
      <c r="S85" s="28"/>
      <c r="T85" s="29"/>
      <c r="U85" s="29"/>
      <c r="V85" s="24">
        <f t="shared" si="30"/>
        <v>100</v>
      </c>
    </row>
    <row r="86" spans="1:22" ht="38.25">
      <c r="A86" s="17" t="s">
        <v>17</v>
      </c>
      <c r="B86" s="18">
        <f t="shared" si="28"/>
        <v>987</v>
      </c>
      <c r="C86" s="19" t="s">
        <v>110</v>
      </c>
      <c r="D86" s="25" t="s">
        <v>82</v>
      </c>
      <c r="E86" s="26" t="s">
        <v>113</v>
      </c>
      <c r="F86" s="26" t="s">
        <v>18</v>
      </c>
      <c r="G86" s="27">
        <v>5.2</v>
      </c>
      <c r="H86" s="30"/>
      <c r="I86" s="30"/>
      <c r="J86" s="30"/>
      <c r="K86" s="30"/>
      <c r="L86" s="31"/>
      <c r="M86" s="32">
        <v>5.2</v>
      </c>
      <c r="N86" s="28"/>
      <c r="O86" s="28"/>
      <c r="P86" s="28"/>
      <c r="Q86" s="28"/>
      <c r="R86" s="28"/>
      <c r="S86" s="28"/>
      <c r="T86" s="29"/>
      <c r="U86" s="29"/>
      <c r="V86" s="24">
        <f t="shared" si="30"/>
        <v>100</v>
      </c>
    </row>
    <row r="87" spans="1:22">
      <c r="A87" s="17" t="s">
        <v>106</v>
      </c>
      <c r="B87" s="18">
        <f t="shared" si="28"/>
        <v>987</v>
      </c>
      <c r="C87" s="19" t="s">
        <v>114</v>
      </c>
      <c r="D87" s="25" t="s">
        <v>78</v>
      </c>
      <c r="E87" s="26" t="s">
        <v>2</v>
      </c>
      <c r="F87" s="26" t="s">
        <v>3</v>
      </c>
      <c r="G87" s="27">
        <f>G88</f>
        <v>1</v>
      </c>
      <c r="H87" s="27">
        <f t="shared" ref="H87:M91" si="31">H88</f>
        <v>0</v>
      </c>
      <c r="I87" s="27">
        <f t="shared" si="31"/>
        <v>0</v>
      </c>
      <c r="J87" s="27">
        <f t="shared" si="31"/>
        <v>0</v>
      </c>
      <c r="K87" s="27">
        <f t="shared" si="31"/>
        <v>0</v>
      </c>
      <c r="L87" s="27">
        <f t="shared" si="31"/>
        <v>0</v>
      </c>
      <c r="M87" s="27">
        <f t="shared" si="31"/>
        <v>1</v>
      </c>
      <c r="N87" s="28"/>
      <c r="O87" s="28"/>
      <c r="P87" s="28"/>
      <c r="Q87" s="28"/>
      <c r="R87" s="28"/>
      <c r="S87" s="28"/>
      <c r="T87" s="29"/>
      <c r="U87" s="29"/>
      <c r="V87" s="24">
        <f t="shared" si="30"/>
        <v>100</v>
      </c>
    </row>
    <row r="88" spans="1:22" ht="25.5">
      <c r="A88" s="17" t="s">
        <v>107</v>
      </c>
      <c r="B88" s="18">
        <f t="shared" si="28"/>
        <v>987</v>
      </c>
      <c r="C88" s="19" t="s">
        <v>114</v>
      </c>
      <c r="D88" s="25" t="s">
        <v>84</v>
      </c>
      <c r="E88" s="26" t="s">
        <v>2</v>
      </c>
      <c r="F88" s="26" t="s">
        <v>3</v>
      </c>
      <c r="G88" s="27">
        <f>G89</f>
        <v>1</v>
      </c>
      <c r="H88" s="27">
        <f t="shared" si="31"/>
        <v>0</v>
      </c>
      <c r="I88" s="27">
        <f t="shared" si="31"/>
        <v>0</v>
      </c>
      <c r="J88" s="27">
        <f t="shared" si="31"/>
        <v>0</v>
      </c>
      <c r="K88" s="27">
        <f t="shared" si="31"/>
        <v>0</v>
      </c>
      <c r="L88" s="27">
        <f t="shared" si="31"/>
        <v>0</v>
      </c>
      <c r="M88" s="27">
        <f t="shared" si="31"/>
        <v>1</v>
      </c>
      <c r="N88" s="28"/>
      <c r="O88" s="28"/>
      <c r="P88" s="28"/>
      <c r="Q88" s="28"/>
      <c r="R88" s="28"/>
      <c r="S88" s="28"/>
      <c r="T88" s="29"/>
      <c r="U88" s="29"/>
      <c r="V88" s="24">
        <f t="shared" si="30"/>
        <v>100</v>
      </c>
    </row>
    <row r="89" spans="1:22" ht="25.5">
      <c r="A89" s="17" t="s">
        <v>6</v>
      </c>
      <c r="B89" s="18">
        <f t="shared" si="28"/>
        <v>987</v>
      </c>
      <c r="C89" s="19" t="s">
        <v>114</v>
      </c>
      <c r="D89" s="25" t="s">
        <v>84</v>
      </c>
      <c r="E89" s="26" t="s">
        <v>7</v>
      </c>
      <c r="F89" s="26" t="s">
        <v>3</v>
      </c>
      <c r="G89" s="27">
        <f>G90</f>
        <v>1</v>
      </c>
      <c r="H89" s="27">
        <f t="shared" si="31"/>
        <v>0</v>
      </c>
      <c r="I89" s="27">
        <f t="shared" si="31"/>
        <v>0</v>
      </c>
      <c r="J89" s="27">
        <f t="shared" si="31"/>
        <v>0</v>
      </c>
      <c r="K89" s="27">
        <f t="shared" si="31"/>
        <v>0</v>
      </c>
      <c r="L89" s="27">
        <f t="shared" si="31"/>
        <v>0</v>
      </c>
      <c r="M89" s="27">
        <f t="shared" si="31"/>
        <v>1</v>
      </c>
      <c r="N89" s="28"/>
      <c r="O89" s="28"/>
      <c r="P89" s="28"/>
      <c r="Q89" s="28"/>
      <c r="R89" s="28"/>
      <c r="S89" s="28"/>
      <c r="T89" s="29"/>
      <c r="U89" s="29"/>
      <c r="V89" s="24">
        <f t="shared" si="30"/>
        <v>100</v>
      </c>
    </row>
    <row r="90" spans="1:22" ht="38.25">
      <c r="A90" s="17" t="s">
        <v>8</v>
      </c>
      <c r="B90" s="18">
        <f t="shared" si="28"/>
        <v>987</v>
      </c>
      <c r="C90" s="19" t="s">
        <v>114</v>
      </c>
      <c r="D90" s="25" t="s">
        <v>84</v>
      </c>
      <c r="E90" s="26" t="s">
        <v>9</v>
      </c>
      <c r="F90" s="26" t="s">
        <v>3</v>
      </c>
      <c r="G90" s="27">
        <f>G91</f>
        <v>1</v>
      </c>
      <c r="H90" s="27">
        <f t="shared" si="31"/>
        <v>0</v>
      </c>
      <c r="I90" s="27">
        <f t="shared" si="31"/>
        <v>0</v>
      </c>
      <c r="J90" s="27">
        <f t="shared" si="31"/>
        <v>0</v>
      </c>
      <c r="K90" s="27">
        <f t="shared" si="31"/>
        <v>0</v>
      </c>
      <c r="L90" s="27">
        <f t="shared" si="31"/>
        <v>0</v>
      </c>
      <c r="M90" s="27">
        <f t="shared" si="31"/>
        <v>1</v>
      </c>
      <c r="N90" s="28"/>
      <c r="O90" s="28"/>
      <c r="P90" s="28"/>
      <c r="Q90" s="28"/>
      <c r="R90" s="28"/>
      <c r="S90" s="28"/>
      <c r="T90" s="29"/>
      <c r="U90" s="29"/>
      <c r="V90" s="24">
        <f t="shared" si="30"/>
        <v>100</v>
      </c>
    </row>
    <row r="91" spans="1:22" ht="25.5">
      <c r="A91" s="17" t="s">
        <v>15</v>
      </c>
      <c r="B91" s="18">
        <f t="shared" si="28"/>
        <v>987</v>
      </c>
      <c r="C91" s="19" t="s">
        <v>114</v>
      </c>
      <c r="D91" s="25" t="s">
        <v>84</v>
      </c>
      <c r="E91" s="26" t="s">
        <v>16</v>
      </c>
      <c r="F91" s="26" t="s">
        <v>3</v>
      </c>
      <c r="G91" s="27">
        <f>G92</f>
        <v>1</v>
      </c>
      <c r="H91" s="27">
        <f t="shared" si="31"/>
        <v>0</v>
      </c>
      <c r="I91" s="27">
        <f t="shared" si="31"/>
        <v>0</v>
      </c>
      <c r="J91" s="27">
        <f t="shared" si="31"/>
        <v>0</v>
      </c>
      <c r="K91" s="27">
        <f t="shared" si="31"/>
        <v>0</v>
      </c>
      <c r="L91" s="27">
        <f t="shared" si="31"/>
        <v>0</v>
      </c>
      <c r="M91" s="27">
        <f t="shared" si="31"/>
        <v>1</v>
      </c>
      <c r="N91" s="28"/>
      <c r="O91" s="28"/>
      <c r="P91" s="28"/>
      <c r="Q91" s="28"/>
      <c r="R91" s="28"/>
      <c r="S91" s="28"/>
      <c r="T91" s="29"/>
      <c r="U91" s="29"/>
      <c r="V91" s="24">
        <f t="shared" si="30"/>
        <v>100</v>
      </c>
    </row>
    <row r="92" spans="1:22" ht="38.25">
      <c r="A92" s="17" t="s">
        <v>17</v>
      </c>
      <c r="B92" s="18">
        <f t="shared" si="28"/>
        <v>987</v>
      </c>
      <c r="C92" s="19" t="s">
        <v>114</v>
      </c>
      <c r="D92" s="25" t="s">
        <v>84</v>
      </c>
      <c r="E92" s="26" t="s">
        <v>16</v>
      </c>
      <c r="F92" s="26" t="s">
        <v>18</v>
      </c>
      <c r="G92" s="27">
        <v>1</v>
      </c>
      <c r="H92" s="30"/>
      <c r="I92" s="30"/>
      <c r="J92" s="30"/>
      <c r="K92" s="30"/>
      <c r="L92" s="31"/>
      <c r="M92" s="32">
        <v>1</v>
      </c>
      <c r="N92" s="28"/>
      <c r="O92" s="28"/>
      <c r="P92" s="28"/>
      <c r="Q92" s="28"/>
      <c r="R92" s="28"/>
      <c r="S92" s="28"/>
      <c r="T92" s="29"/>
      <c r="U92" s="29"/>
      <c r="V92" s="24">
        <f t="shared" si="30"/>
        <v>100</v>
      </c>
    </row>
    <row r="93" spans="1:22">
      <c r="A93" s="17" t="s">
        <v>62</v>
      </c>
      <c r="B93" s="18">
        <f t="shared" si="28"/>
        <v>987</v>
      </c>
      <c r="C93" s="19" t="s">
        <v>85</v>
      </c>
      <c r="D93" s="25" t="s">
        <v>78</v>
      </c>
      <c r="E93" s="26" t="s">
        <v>2</v>
      </c>
      <c r="F93" s="26" t="s">
        <v>3</v>
      </c>
      <c r="G93" s="27">
        <f>G94</f>
        <v>121.31</v>
      </c>
      <c r="H93" s="27" t="e">
        <f>H94+#REF!</f>
        <v>#REF!</v>
      </c>
      <c r="I93" s="27" t="e">
        <f>I94+#REF!</f>
        <v>#REF!</v>
      </c>
      <c r="J93" s="27" t="e">
        <f>J94+#REF!</f>
        <v>#REF!</v>
      </c>
      <c r="K93" s="27" t="e">
        <f>K94+#REF!</f>
        <v>#REF!</v>
      </c>
      <c r="L93" s="27" t="e">
        <f>L94+#REF!</f>
        <v>#REF!</v>
      </c>
      <c r="M93" s="27">
        <f>M94</f>
        <v>120.68</v>
      </c>
      <c r="N93" s="28"/>
      <c r="O93" s="28"/>
      <c r="P93" s="28"/>
      <c r="Q93" s="28"/>
      <c r="R93" s="28"/>
      <c r="S93" s="28"/>
      <c r="T93" s="29"/>
      <c r="U93" s="29"/>
      <c r="V93" s="24">
        <f t="shared" si="30"/>
        <v>99.480669359492211</v>
      </c>
    </row>
    <row r="94" spans="1:22">
      <c r="A94" s="17" t="s">
        <v>63</v>
      </c>
      <c r="B94" s="18">
        <f t="shared" si="28"/>
        <v>987</v>
      </c>
      <c r="C94" s="19" t="s">
        <v>85</v>
      </c>
      <c r="D94" s="25" t="s">
        <v>79</v>
      </c>
      <c r="E94" s="26" t="s">
        <v>2</v>
      </c>
      <c r="F94" s="26" t="s">
        <v>3</v>
      </c>
      <c r="G94" s="27">
        <f>G95</f>
        <v>121.31</v>
      </c>
      <c r="H94" s="27">
        <f t="shared" ref="H94:M97" si="32">H95</f>
        <v>0</v>
      </c>
      <c r="I94" s="27">
        <f t="shared" si="32"/>
        <v>0</v>
      </c>
      <c r="J94" s="27">
        <f t="shared" si="32"/>
        <v>0</v>
      </c>
      <c r="K94" s="27">
        <f t="shared" si="32"/>
        <v>0</v>
      </c>
      <c r="L94" s="27">
        <f t="shared" si="32"/>
        <v>0</v>
      </c>
      <c r="M94" s="27">
        <f t="shared" si="32"/>
        <v>120.68</v>
      </c>
      <c r="N94" s="28"/>
      <c r="O94" s="28"/>
      <c r="P94" s="28"/>
      <c r="Q94" s="28"/>
      <c r="R94" s="28"/>
      <c r="S94" s="28"/>
      <c r="T94" s="29"/>
      <c r="U94" s="29"/>
      <c r="V94" s="24">
        <f t="shared" si="30"/>
        <v>99.480669359492211</v>
      </c>
    </row>
    <row r="95" spans="1:22" ht="25.5">
      <c r="A95" s="17" t="s">
        <v>64</v>
      </c>
      <c r="B95" s="18">
        <f t="shared" si="28"/>
        <v>987</v>
      </c>
      <c r="C95" s="19" t="s">
        <v>85</v>
      </c>
      <c r="D95" s="25" t="s">
        <v>79</v>
      </c>
      <c r="E95" s="26" t="s">
        <v>65</v>
      </c>
      <c r="F95" s="26" t="s">
        <v>3</v>
      </c>
      <c r="G95" s="27">
        <f>G96</f>
        <v>121.31</v>
      </c>
      <c r="H95" s="27">
        <f t="shared" si="32"/>
        <v>0</v>
      </c>
      <c r="I95" s="27">
        <f t="shared" si="32"/>
        <v>0</v>
      </c>
      <c r="J95" s="27">
        <f t="shared" si="32"/>
        <v>0</v>
      </c>
      <c r="K95" s="27">
        <f t="shared" si="32"/>
        <v>0</v>
      </c>
      <c r="L95" s="27">
        <f t="shared" si="32"/>
        <v>0</v>
      </c>
      <c r="M95" s="27">
        <f t="shared" si="32"/>
        <v>120.68</v>
      </c>
      <c r="N95" s="28"/>
      <c r="O95" s="28"/>
      <c r="P95" s="28"/>
      <c r="Q95" s="28"/>
      <c r="R95" s="28"/>
      <c r="S95" s="28"/>
      <c r="T95" s="29"/>
      <c r="U95" s="29"/>
      <c r="V95" s="24">
        <f t="shared" si="30"/>
        <v>99.480669359492211</v>
      </c>
    </row>
    <row r="96" spans="1:22">
      <c r="A96" s="17" t="s">
        <v>66</v>
      </c>
      <c r="B96" s="18">
        <f t="shared" si="28"/>
        <v>987</v>
      </c>
      <c r="C96" s="19" t="s">
        <v>85</v>
      </c>
      <c r="D96" s="25" t="s">
        <v>79</v>
      </c>
      <c r="E96" s="26" t="s">
        <v>67</v>
      </c>
      <c r="F96" s="26" t="s">
        <v>3</v>
      </c>
      <c r="G96" s="27">
        <f>G97</f>
        <v>121.31</v>
      </c>
      <c r="H96" s="27">
        <f t="shared" si="32"/>
        <v>0</v>
      </c>
      <c r="I96" s="27">
        <f t="shared" si="32"/>
        <v>0</v>
      </c>
      <c r="J96" s="27">
        <f t="shared" si="32"/>
        <v>0</v>
      </c>
      <c r="K96" s="27">
        <f t="shared" si="32"/>
        <v>0</v>
      </c>
      <c r="L96" s="27">
        <f t="shared" si="32"/>
        <v>0</v>
      </c>
      <c r="M96" s="27">
        <f t="shared" si="32"/>
        <v>120.68</v>
      </c>
      <c r="N96" s="28"/>
      <c r="O96" s="28"/>
      <c r="P96" s="28"/>
      <c r="Q96" s="28"/>
      <c r="R96" s="28"/>
      <c r="S96" s="28"/>
      <c r="T96" s="29"/>
      <c r="U96" s="29"/>
      <c r="V96" s="24">
        <f t="shared" si="30"/>
        <v>99.480669359492211</v>
      </c>
    </row>
    <row r="97" spans="1:22" ht="38.25">
      <c r="A97" s="17" t="s">
        <v>68</v>
      </c>
      <c r="B97" s="18">
        <f t="shared" si="28"/>
        <v>987</v>
      </c>
      <c r="C97" s="19" t="s">
        <v>85</v>
      </c>
      <c r="D97" s="25" t="s">
        <v>79</v>
      </c>
      <c r="E97" s="26" t="s">
        <v>69</v>
      </c>
      <c r="F97" s="26" t="s">
        <v>3</v>
      </c>
      <c r="G97" s="27">
        <f>G98</f>
        <v>121.31</v>
      </c>
      <c r="H97" s="27">
        <f t="shared" si="32"/>
        <v>0</v>
      </c>
      <c r="I97" s="27">
        <f t="shared" si="32"/>
        <v>0</v>
      </c>
      <c r="J97" s="27">
        <f t="shared" si="32"/>
        <v>0</v>
      </c>
      <c r="K97" s="27">
        <f t="shared" si="32"/>
        <v>0</v>
      </c>
      <c r="L97" s="27">
        <f t="shared" si="32"/>
        <v>0</v>
      </c>
      <c r="M97" s="27">
        <f t="shared" si="32"/>
        <v>120.68</v>
      </c>
      <c r="N97" s="28"/>
      <c r="O97" s="28"/>
      <c r="P97" s="28"/>
      <c r="Q97" s="28"/>
      <c r="R97" s="28"/>
      <c r="S97" s="28"/>
      <c r="T97" s="29"/>
      <c r="U97" s="29"/>
      <c r="V97" s="24">
        <f t="shared" si="30"/>
        <v>99.480669359492211</v>
      </c>
    </row>
    <row r="98" spans="1:22" ht="25.5">
      <c r="A98" s="17" t="s">
        <v>70</v>
      </c>
      <c r="B98" s="18">
        <f t="shared" si="28"/>
        <v>987</v>
      </c>
      <c r="C98" s="19" t="s">
        <v>85</v>
      </c>
      <c r="D98" s="25" t="s">
        <v>79</v>
      </c>
      <c r="E98" s="26" t="s">
        <v>69</v>
      </c>
      <c r="F98" s="26" t="s">
        <v>71</v>
      </c>
      <c r="G98" s="27">
        <v>121.31</v>
      </c>
      <c r="H98" s="30"/>
      <c r="I98" s="30"/>
      <c r="J98" s="30"/>
      <c r="K98" s="30"/>
      <c r="L98" s="31"/>
      <c r="M98" s="32">
        <v>120.68</v>
      </c>
      <c r="N98" s="28"/>
      <c r="O98" s="28"/>
      <c r="P98" s="28"/>
      <c r="Q98" s="28"/>
      <c r="R98" s="28"/>
      <c r="S98" s="28"/>
      <c r="T98" s="29"/>
      <c r="U98" s="29"/>
      <c r="V98" s="24">
        <f t="shared" si="30"/>
        <v>99.480669359492211</v>
      </c>
    </row>
  </sheetData>
  <mergeCells count="11">
    <mergeCell ref="A1:V1"/>
    <mergeCell ref="A2:V2"/>
    <mergeCell ref="A3:V3"/>
    <mergeCell ref="A4:V4"/>
    <mergeCell ref="A6:U6"/>
    <mergeCell ref="A7:U7"/>
    <mergeCell ref="A8:U8"/>
    <mergeCell ref="A13:U13"/>
    <mergeCell ref="A9:V9"/>
    <mergeCell ref="A10:M10"/>
    <mergeCell ref="A12:V12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2023-03-07T05:02:16Z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