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/>
  <c r="G17"/>
  <c r="H17"/>
  <c r="I17"/>
  <c r="J17"/>
  <c r="K17"/>
  <c r="L17"/>
  <c r="F17"/>
  <c r="L78"/>
  <c r="F78"/>
  <c r="L79"/>
  <c r="F79"/>
  <c r="L80"/>
  <c r="F80"/>
  <c r="G81"/>
  <c r="H81"/>
  <c r="I81"/>
  <c r="J81"/>
  <c r="K81"/>
  <c r="L81"/>
  <c r="F81"/>
  <c r="U80"/>
  <c r="U82"/>
  <c r="U83"/>
  <c r="G75"/>
  <c r="G74" s="1"/>
  <c r="G73" s="1"/>
  <c r="H75"/>
  <c r="H74" s="1"/>
  <c r="H73" s="1"/>
  <c r="I75"/>
  <c r="J75"/>
  <c r="K75"/>
  <c r="K74" s="1"/>
  <c r="K73" s="1"/>
  <c r="L75"/>
  <c r="L74" s="1"/>
  <c r="L73" s="1"/>
  <c r="I74"/>
  <c r="I73" s="1"/>
  <c r="J74"/>
  <c r="J73" s="1"/>
  <c r="F73"/>
  <c r="F74"/>
  <c r="F75"/>
  <c r="G76"/>
  <c r="H76"/>
  <c r="I76"/>
  <c r="J76"/>
  <c r="K76"/>
  <c r="L76"/>
  <c r="F76"/>
  <c r="U76" s="1"/>
  <c r="U77"/>
  <c r="J68"/>
  <c r="F68"/>
  <c r="G69"/>
  <c r="G68" s="1"/>
  <c r="H69"/>
  <c r="H68" s="1"/>
  <c r="I69"/>
  <c r="I68" s="1"/>
  <c r="J69"/>
  <c r="K69"/>
  <c r="K68" s="1"/>
  <c r="L69"/>
  <c r="L68" s="1"/>
  <c r="F69"/>
  <c r="G70"/>
  <c r="H70"/>
  <c r="I70"/>
  <c r="J70"/>
  <c r="K70"/>
  <c r="L70"/>
  <c r="F70"/>
  <c r="U70" s="1"/>
  <c r="G71"/>
  <c r="H71"/>
  <c r="I71"/>
  <c r="J71"/>
  <c r="K71"/>
  <c r="L71"/>
  <c r="F71"/>
  <c r="U72"/>
  <c r="U62"/>
  <c r="U63"/>
  <c r="U64"/>
  <c r="U66"/>
  <c r="U67"/>
  <c r="I60"/>
  <c r="I59" s="1"/>
  <c r="I58" s="1"/>
  <c r="G61"/>
  <c r="H61"/>
  <c r="I61"/>
  <c r="J61"/>
  <c r="K61"/>
  <c r="L61"/>
  <c r="F61"/>
  <c r="G65"/>
  <c r="G60" s="1"/>
  <c r="G59" s="1"/>
  <c r="G58" s="1"/>
  <c r="H65"/>
  <c r="H60" s="1"/>
  <c r="H59" s="1"/>
  <c r="H58" s="1"/>
  <c r="I65"/>
  <c r="J65"/>
  <c r="J60" s="1"/>
  <c r="J59" s="1"/>
  <c r="J58" s="1"/>
  <c r="K65"/>
  <c r="K60" s="1"/>
  <c r="K59" s="1"/>
  <c r="K58" s="1"/>
  <c r="L65"/>
  <c r="L60" s="1"/>
  <c r="L59" s="1"/>
  <c r="F65"/>
  <c r="F60" s="1"/>
  <c r="F59" s="1"/>
  <c r="F58" s="1"/>
  <c r="B59"/>
  <c r="B65" s="1"/>
  <c r="B60"/>
  <c r="B61"/>
  <c r="B67" s="1"/>
  <c r="B62"/>
  <c r="B63"/>
  <c r="B66"/>
  <c r="L56"/>
  <c r="L55" s="1"/>
  <c r="L54" s="1"/>
  <c r="L53" s="1"/>
  <c r="F56"/>
  <c r="U57"/>
  <c r="G47"/>
  <c r="H47"/>
  <c r="H46" s="1"/>
  <c r="I47"/>
  <c r="J47"/>
  <c r="K47"/>
  <c r="K46" s="1"/>
  <c r="L47"/>
  <c r="L46" s="1"/>
  <c r="L45" s="1"/>
  <c r="L44" s="1"/>
  <c r="F47"/>
  <c r="G49"/>
  <c r="H49"/>
  <c r="I49"/>
  <c r="J49"/>
  <c r="K49"/>
  <c r="L49"/>
  <c r="F49"/>
  <c r="U48"/>
  <c r="U50"/>
  <c r="U51"/>
  <c r="U81" l="1"/>
  <c r="U75"/>
  <c r="U71"/>
  <c r="J46"/>
  <c r="F46"/>
  <c r="F45" s="1"/>
  <c r="F44" s="1"/>
  <c r="I46"/>
  <c r="U56"/>
  <c r="U61"/>
  <c r="G46"/>
  <c r="U59"/>
  <c r="U65"/>
  <c r="L58"/>
  <c r="F55"/>
  <c r="F54" s="1"/>
  <c r="U60"/>
  <c r="U47"/>
  <c r="U49"/>
  <c r="L42"/>
  <c r="L41" s="1"/>
  <c r="L40" s="1"/>
  <c r="L39" s="1"/>
  <c r="F42"/>
  <c r="U43"/>
  <c r="L32"/>
  <c r="F32"/>
  <c r="L34"/>
  <c r="F34"/>
  <c r="L36"/>
  <c r="F36"/>
  <c r="U33"/>
  <c r="U35"/>
  <c r="U37"/>
  <c r="G22"/>
  <c r="H22"/>
  <c r="I22"/>
  <c r="J22"/>
  <c r="K22"/>
  <c r="L24"/>
  <c r="F24"/>
  <c r="F23" s="1"/>
  <c r="L26"/>
  <c r="F26"/>
  <c r="U25"/>
  <c r="U27"/>
  <c r="U28"/>
  <c r="U29"/>
  <c r="B23"/>
  <c r="B31" s="1"/>
  <c r="L20"/>
  <c r="L19" s="1"/>
  <c r="L18" s="1"/>
  <c r="F20"/>
  <c r="U21"/>
  <c r="B20"/>
  <c r="B21" s="1"/>
  <c r="B25" s="1"/>
  <c r="B29" s="1"/>
  <c r="B37" s="1"/>
  <c r="U42" l="1"/>
  <c r="U46"/>
  <c r="U20"/>
  <c r="U54"/>
  <c r="F53"/>
  <c r="F52" s="1"/>
  <c r="U55"/>
  <c r="U44"/>
  <c r="F22"/>
  <c r="L31"/>
  <c r="L30" s="1"/>
  <c r="F41"/>
  <c r="F40" s="1"/>
  <c r="F31"/>
  <c r="F30" s="1"/>
  <c r="B27"/>
  <c r="B35" s="1"/>
  <c r="U24"/>
  <c r="U36"/>
  <c r="U26"/>
  <c r="F19"/>
  <c r="F18" s="1"/>
  <c r="B33"/>
  <c r="U32"/>
  <c r="U34"/>
  <c r="B24"/>
  <c r="L23"/>
  <c r="L22" s="1"/>
  <c r="L52"/>
  <c r="U53"/>
  <c r="U31" l="1"/>
  <c r="U40"/>
  <c r="F39"/>
  <c r="U19"/>
  <c r="U41"/>
  <c r="U23"/>
  <c r="B28"/>
  <c r="B36" s="1"/>
  <c r="B32"/>
  <c r="U69"/>
  <c r="U68" l="1"/>
  <c r="U74"/>
  <c r="U73" l="1"/>
  <c r="L38"/>
  <c r="F38"/>
  <c r="B17" l="1"/>
  <c r="B18" s="1"/>
  <c r="B22" s="1"/>
  <c r="B26" s="1"/>
  <c r="B34" s="1"/>
  <c r="B30" l="1"/>
  <c r="G18"/>
  <c r="H18"/>
  <c r="I18"/>
  <c r="J18"/>
  <c r="K18"/>
  <c r="G79"/>
  <c r="G78" s="1"/>
  <c r="H79"/>
  <c r="H78" s="1"/>
  <c r="I79"/>
  <c r="I78" s="1"/>
  <c r="J79"/>
  <c r="J78" s="1"/>
  <c r="K79"/>
  <c r="K78" s="1"/>
  <c r="G52"/>
  <c r="H52"/>
  <c r="I52"/>
  <c r="J52"/>
  <c r="K52"/>
  <c r="G45"/>
  <c r="G44" s="1"/>
  <c r="H45"/>
  <c r="H44" s="1"/>
  <c r="I45"/>
  <c r="I44" s="1"/>
  <c r="J45"/>
  <c r="J44" s="1"/>
  <c r="K45"/>
  <c r="K44" s="1"/>
  <c r="G39"/>
  <c r="G38" s="1"/>
  <c r="H39"/>
  <c r="H38" s="1"/>
  <c r="I39"/>
  <c r="I38" s="1"/>
  <c r="J39"/>
  <c r="J38" s="1"/>
  <c r="K39"/>
  <c r="K38" s="1"/>
  <c r="B38" l="1"/>
  <c r="B39" s="1"/>
  <c r="B40" s="1"/>
  <c r="B41" s="1"/>
  <c r="B42" s="1"/>
  <c r="B43" s="1"/>
  <c r="H30"/>
  <c r="K30"/>
  <c r="G30"/>
  <c r="J30"/>
  <c r="J15" s="1"/>
  <c r="I30"/>
  <c r="B44" l="1"/>
  <c r="B45" s="1"/>
  <c r="K15"/>
  <c r="H15"/>
  <c r="G15"/>
  <c r="I15"/>
  <c r="U18"/>
  <c r="F15"/>
  <c r="U30"/>
  <c r="U38"/>
  <c r="U39"/>
  <c r="B52" l="1"/>
  <c r="B58" s="1"/>
  <c r="B46"/>
  <c r="B47" s="1"/>
  <c r="B48" s="1"/>
  <c r="B49" s="1"/>
  <c r="B50" s="1"/>
  <c r="B51" s="1"/>
  <c r="U79"/>
  <c r="U45"/>
  <c r="B78" l="1"/>
  <c r="B64"/>
  <c r="U78"/>
  <c r="L15"/>
  <c r="U58"/>
  <c r="U22"/>
  <c r="U52" l="1"/>
  <c r="U17"/>
  <c r="U15" l="1"/>
  <c r="L16"/>
  <c r="U16" s="1"/>
</calcChain>
</file>

<file path=xl/sharedStrings.xml><?xml version="1.0" encoding="utf-8"?>
<sst xmlns="http://schemas.openxmlformats.org/spreadsheetml/2006/main" count="299" uniqueCount="119">
  <si>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</si>
  <si>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</si>
  <si>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</si>
  <si>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</si>
  <si>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</si>
  <si>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</si>
  <si>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</si>
  <si>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</si>
  <si>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</si>
  <si>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</si>
  <si>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</si>
  <si>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</si>
  <si>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</si>
  <si>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</si>
  <si>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</si>
  <si>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</si>
  <si>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</si>
  <si>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</si>
  <si>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</si>
  <si>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</si>
  <si>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</si>
  <si>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</si>
  <si>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</si>
  <si>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</si>
  <si>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</si>
  <si>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</si>
  <si>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</si>
  <si>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</si>
  <si>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</si>
  <si>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</si>
  <si>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</si>
  <si>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</si>
  <si>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</si>
  <si>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</si>
  <si>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</si>
  <si>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</si>
  <si>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</si>
  <si>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</si>
  <si>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</si>
  <si>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</si>
  <si>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</si>
  <si>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Утверждено на 2024 год</t>
  </si>
  <si>
    <t>к решению Поломской сельской Думы</t>
  </si>
  <si>
    <t>за 2024 год</t>
  </si>
  <si>
    <t>Фактические расходы за 2024 год</t>
  </si>
  <si>
    <t>ЖИЛИЩНОЕ ХОЗЯЙСТВО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</si>
  <si>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</si>
  <si>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 xml:space="preserve">                Руководство и управление в сфере установленных функций органов местного самоуправления</t>
  </si>
  <si>
    <t xml:space="preserve">                  Глава муниципального образования</t>
  </si>
  <si>
    <t>0000000000</t>
  </si>
  <si>
    <t>0100000000</t>
  </si>
  <si>
    <t>0100001000</t>
  </si>
  <si>
    <t>0100001010</t>
  </si>
  <si>
    <t>Целевая статья</t>
  </si>
  <si>
    <t xml:space="preserve">                  Органы местного самоуправления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</si>
  <si>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</si>
  <si>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Осуществление градостроительной деятельности</t>
  </si>
  <si>
    <t xml:space="preserve">                Осуществление внутреннего муниципального финансового контроля</t>
  </si>
  <si>
    <t xml:space="preserve">                  Осуществление части полномочий по организации ритуальных услуг</t>
  </si>
  <si>
    <t>0100001040</t>
  </si>
  <si>
    <t>0100014000</t>
  </si>
  <si>
    <t>0100014020</t>
  </si>
  <si>
    <t>0100014040</t>
  </si>
  <si>
    <t>0100014060</t>
  </si>
  <si>
    <t xml:space="preserve">                Финансовое обеспечение деятельности муниципальных учреждений и отдельных категорий работников</t>
  </si>
  <si>
    <t xml:space="preserve">                  Обеспечение деятельности по хозяйственному обслуживанию органов местного самоуправления</t>
  </si>
  <si>
    <t xml:space="preserve">                Мероприятия в установленной сфере деятельности</t>
  </si>
  <si>
    <t xml:space="preserve">                  Управление муниципальной собственностью</t>
  </si>
  <si>
    <t xml:space="preserve">                Другие общегосударственные вопросы</t>
  </si>
  <si>
    <t xml:space="preserve">                  Уплата членских взносов в ассоциацию совета муниципальных образований Кировской области</t>
  </si>
  <si>
    <t>0100002000</t>
  </si>
  <si>
    <t>0100002010</t>
  </si>
  <si>
    <t>0100003000</t>
  </si>
  <si>
    <t>0100003010</t>
  </si>
  <si>
    <t>0100009000</t>
  </si>
  <si>
    <t>0100009020</t>
  </si>
  <si>
    <t xml:space="preserve">          Комплекс процессных мероприятий</t>
  </si>
  <si>
    <t xml:space="preserve">            Профилактика правонарушений и содействие призыву на военную службу в Кировской области</t>
  </si>
  <si>
    <t>01Q0000000</t>
  </si>
  <si>
    <t>01Q2000000</t>
  </si>
  <si>
    <t>01Q2051180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</si>
  <si>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</si>
  <si>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Мероприятия в сфере дорожной деятельности</t>
  </si>
  <si>
    <t>0100003130</t>
  </si>
  <si>
    <t xml:space="preserve">                Субсидии из бюджета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</si>
  <si>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0100013000</t>
  </si>
  <si>
    <t xml:space="preserve">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</si>
  <si>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</t>
  </si>
  <si>
    <t xml:space="preserve">  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</si>
  <si>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0100013030S</t>
  </si>
  <si>
    <t xml:space="preserve">              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</si>
  <si>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 xml:space="preserve">                Фонд поддержки инициатив населения</t>
  </si>
  <si>
    <t>01Q1400000</t>
  </si>
  <si>
    <t>01Q1427000</t>
  </si>
  <si>
    <t xml:space="preserve">                  Мероприятия по уличному освещению</t>
  </si>
  <si>
    <t xml:space="preserve">                    Расходы за счет средств местного бюджета</t>
  </si>
  <si>
    <t xml:space="preserve">                    Расходы за счет средств самообложения</t>
  </si>
  <si>
    <t xml:space="preserve">                  Мероприятия по прочему благоустройству</t>
  </si>
  <si>
    <t xml:space="preserve">                Инициативный проект</t>
  </si>
  <si>
    <t xml:space="preserve">                    Инициативный проект "Аллея семьи, любви и верности"</t>
  </si>
  <si>
    <t xml:space="preserve">                    Инициативный проект "Благоустройство территории у дома культуры"</t>
  </si>
  <si>
    <t>0100003260</t>
  </si>
  <si>
    <t>010000326В</t>
  </si>
  <si>
    <t>010000326С</t>
  </si>
  <si>
    <t>0100003290</t>
  </si>
  <si>
    <t>0100018000</t>
  </si>
  <si>
    <t>0100018003</t>
  </si>
  <si>
    <t>0100018004</t>
  </si>
  <si>
    <t xml:space="preserve">                Иные межбюджетные трансферты из бюджета муниципального района</t>
  </si>
  <si>
    <t xml:space="preserve">                  Реализация природоохранных мероприятий</t>
  </si>
  <si>
    <t>0100012000</t>
  </si>
  <si>
    <t>0100012150</t>
  </si>
  <si>
    <t>0100006000</t>
  </si>
  <si>
    <t>0100006010</t>
  </si>
  <si>
    <t>0100006020</t>
  </si>
  <si>
    <t xml:space="preserve">                Доплаты к пенсиям</t>
  </si>
  <si>
    <t xml:space="preserve">                  Пенсия за выслугу лет лицам, замещавшим должности муниципальной службы</t>
  </si>
  <si>
    <t xml:space="preserve">                  Доплаты к пенсии лицам, замещавшим выборные муниципальной должности</t>
  </si>
  <si>
    <t xml:space="preserve">от 23.06.2025 №115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</si>
</sst>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0" fontId="4" fillId="0" borderId="6" xfId="17" applyNumberFormat="1" applyBorder="1" applyAlignment="1" applyProtection="1">
      <alignment vertical="top" wrapText="1"/>
    </xf>
    <xf numFmtId="49" fontId="5" fillId="0" borderId="6" xfId="20" applyNumberFormat="1" applyFont="1" applyBorder="1" applyAlignment="1" applyProtection="1">
      <alignment horizontal="center" vertical="top" shrinkToFit="1"/>
    </xf>
    <xf numFmtId="49" fontId="4" fillId="0" borderId="5" xfId="19" applyNumberFormat="1" applyBorder="1" applyAlignment="1" applyProtection="1">
      <alignment horizontal="center" vertical="top" shrinkToFit="1"/>
    </xf>
    <xf numFmtId="4" fontId="5" fillId="3" borderId="5" xfId="21" applyNumberFormat="1" applyBorder="1" applyProtection="1">
      <alignment horizontal="right" vertical="top" shrinkToFit="1"/>
    </xf>
    <xf numFmtId="2" fontId="8" fillId="4" borderId="6" xfId="24" applyNumberFormat="1" applyFont="1" applyBorder="1" applyAlignment="1" applyProtection="1">
      <alignment horizontal="center" vertical="top" shrinkToFit="1"/>
    </xf>
    <xf numFmtId="2" fontId="8" fillId="3" borderId="6" xfId="21" applyNumberFormat="1" applyFont="1" applyBorder="1" applyAlignment="1" applyProtection="1">
      <alignment horizontal="center" vertical="top" shrinkToFit="1"/>
    </xf>
    <xf numFmtId="2" fontId="8" fillId="0" borderId="6" xfId="8" applyNumberFormat="1" applyFont="1" applyBorder="1" applyAlignment="1" applyProtection="1">
      <alignment horizontal="center" vertical="top"/>
    </xf>
    <xf numFmtId="0" fontId="0" fillId="0" borderId="1" xfId="0" applyBorder="1" applyProtection="1">
      <protection locked="0"/>
    </xf>
    <xf numFmtId="49" fontId="4" fillId="0" borderId="1" xfId="19" applyNumberFormat="1" applyBorder="1" applyAlignment="1" applyProtection="1">
      <alignment horizontal="center" vertical="top" shrinkToFit="1"/>
    </xf>
    <xf numFmtId="0" fontId="0" fillId="0" borderId="6" xfId="0" applyBorder="1" applyProtection="1">
      <protection locked="0"/>
    </xf>
    <xf numFmtId="4" fontId="5" fillId="3" borderId="2" xfId="21" applyNumberFormat="1" applyBorder="1" applyProtection="1">
      <alignment horizontal="right" vertical="top" shrinkToFit="1"/>
    </xf>
    <xf numFmtId="0" fontId="0" fillId="0" borderId="2" xfId="0" applyBorder="1" applyProtection="1">
      <protection locked="0"/>
    </xf>
    <xf numFmtId="4" fontId="5" fillId="3" borderId="7" xfId="21" applyNumberFormat="1" applyBorder="1" applyProtection="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U83"/>
  <sheetViews>
    <sheetView showGridLines="0" tabSelected="1" workbookViewId="0">
      <selection activeCell="W7" sqref="W7"/>
    </sheetView>
  </sheetViews>
  <sheetFormatPr defaultRowHeight="15" outlineLevelRow="7"/>
  <cols>
    <col min="1" max="1" width="51" style="1" customWidth="1"/>
    <col min="2" max="2" width="10.7109375" style="1" customWidth="1"/>
    <col min="3" max="4" width="7.7109375" style="1" customWidth="1"/>
    <col min="5" max="5" width="14" style="1" customWidth="1"/>
    <col min="6" max="6" width="9.42578125" style="1" customWidth="1"/>
    <col min="7" max="11" width="9.140625" style="1" hidden="1" customWidth="1"/>
    <col min="12" max="12" width="11.7109375" style="1" customWidth="1"/>
    <col min="13" max="20" width="9.140625" style="1" hidden="1" customWidth="1"/>
    <col min="21" max="21" width="9.140625" style="1" customWidth="1"/>
    <col min="22" max="16384" width="9.140625" style="1"/>
  </cols>
  <sheetData>
    <row r="1" spans="1:21">
      <c r="A1" s="51" t="s">
        <v>33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2" spans="1:21" ht="15.75" customHeight="1">
      <c r="A2" s="52" t="s">
        <v>42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</row>
    <row r="3" spans="1:21" ht="3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</row>
    <row r="4" spans="1:21" ht="15.75" customHeight="1">
      <c r="A4" s="52" t="s">
        <v>118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</row>
    <row r="5" spans="1:21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</row>
    <row r="6" spans="1:21" ht="15.75" customHeight="1">
      <c r="A6" s="49" t="s">
        <v>28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21" ht="18" customHeight="1">
      <c r="A7" s="48" t="s">
        <v>29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1:21" ht="15.75" customHeight="1">
      <c r="A8" s="48" t="s">
        <v>30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5.75" customHeight="1">
      <c r="A9" s="48" t="s">
        <v>16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</row>
    <row r="10" spans="1:21" ht="15.75" customHeight="1">
      <c r="A10" s="48" t="s">
        <v>43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10"/>
      <c r="N10" s="10"/>
      <c r="O10" s="10"/>
      <c r="P10" s="10"/>
      <c r="Q10" s="10"/>
      <c r="R10" s="10"/>
      <c r="S10" s="10"/>
      <c r="T10" s="10"/>
      <c r="U10" s="10"/>
    </row>
    <row r="11" spans="1:21" ht="15" customHeight="1">
      <c r="A11" s="10"/>
      <c r="B11" s="25"/>
      <c r="C11" s="10"/>
      <c r="D11" s="10"/>
      <c r="E11" s="32"/>
      <c r="F11" s="10"/>
      <c r="G11" s="10"/>
      <c r="H11" s="10"/>
      <c r="I11" s="10"/>
      <c r="J11" s="10"/>
      <c r="K11" s="10"/>
      <c r="L11" s="10" t="s">
        <v>34</v>
      </c>
      <c r="M11" s="10"/>
      <c r="N11" s="10"/>
      <c r="O11" s="10"/>
      <c r="P11" s="10"/>
      <c r="Q11" s="10"/>
      <c r="R11" s="10"/>
      <c r="S11" s="10"/>
      <c r="T11" s="10"/>
      <c r="U11" s="29"/>
    </row>
    <row r="12" spans="1:21" ht="16.5" hidden="1" customHeight="1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</row>
    <row r="13" spans="1:21" ht="5.25" customHeight="1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2"/>
    </row>
    <row r="14" spans="1:21" ht="75" customHeight="1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53</v>
      </c>
      <c r="F14" s="3" t="s">
        <v>41</v>
      </c>
      <c r="G14" s="3" t="s">
        <v>0</v>
      </c>
      <c r="H14" s="3" t="s">
        <v>0</v>
      </c>
      <c r="I14" s="3" t="s">
        <v>0</v>
      </c>
      <c r="J14" s="3" t="s">
        <v>0</v>
      </c>
      <c r="K14" s="4" t="s">
        <v>0</v>
      </c>
      <c r="L14" s="5" t="s">
        <v>44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5" t="s">
        <v>0</v>
      </c>
      <c r="U14" s="6" t="s">
        <v>14</v>
      </c>
    </row>
    <row r="15" spans="1:21" ht="15" customHeight="1" outlineLevel="1">
      <c r="A15" s="16" t="s">
        <v>27</v>
      </c>
      <c r="B15" s="28" t="s">
        <v>1</v>
      </c>
      <c r="C15" s="19" t="s">
        <v>19</v>
      </c>
      <c r="D15" s="20" t="s">
        <v>19</v>
      </c>
      <c r="E15" s="34" t="s">
        <v>49</v>
      </c>
      <c r="F15" s="21">
        <f t="shared" ref="F15:L15" si="0">F17+F38+F52+F78+F44+F73+F68</f>
        <v>8685.82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 t="e">
        <f t="shared" si="0"/>
        <v>#REF!</v>
      </c>
      <c r="L15" s="21">
        <f t="shared" si="0"/>
        <v>8288.5299999999988</v>
      </c>
      <c r="M15" s="12"/>
      <c r="N15" s="12"/>
      <c r="O15" s="12"/>
      <c r="P15" s="12"/>
      <c r="Q15" s="12"/>
      <c r="R15" s="12"/>
      <c r="S15" s="11"/>
      <c r="T15" s="11"/>
      <c r="U15" s="13">
        <f>L15/F15*100</f>
        <v>95.425993170477852</v>
      </c>
    </row>
    <row r="16" spans="1:21" ht="15" customHeight="1" outlineLevel="1">
      <c r="A16" s="16" t="s">
        <v>32</v>
      </c>
      <c r="B16" s="16">
        <v>987</v>
      </c>
      <c r="C16" s="19" t="s">
        <v>19</v>
      </c>
      <c r="D16" s="26" t="s">
        <v>19</v>
      </c>
      <c r="E16" s="34" t="s">
        <v>49</v>
      </c>
      <c r="F16" s="27">
        <f>F15</f>
        <v>8685.82</v>
      </c>
      <c r="G16" s="27"/>
      <c r="H16" s="27"/>
      <c r="I16" s="27"/>
      <c r="J16" s="27"/>
      <c r="K16" s="27"/>
      <c r="L16" s="27">
        <f>L15</f>
        <v>8288.5299999999988</v>
      </c>
      <c r="M16" s="12"/>
      <c r="N16" s="12"/>
      <c r="O16" s="12"/>
      <c r="P16" s="12"/>
      <c r="Q16" s="12"/>
      <c r="R16" s="12"/>
      <c r="S16" s="11"/>
      <c r="T16" s="11"/>
      <c r="U16" s="13">
        <f>L16/F16*100</f>
        <v>95.425993170477852</v>
      </c>
    </row>
    <row r="17" spans="1:21" outlineLevel="2">
      <c r="A17" s="17" t="s">
        <v>2</v>
      </c>
      <c r="B17" s="16">
        <f t="shared" ref="B17:B51" si="1">B16</f>
        <v>987</v>
      </c>
      <c r="C17" s="19" t="s">
        <v>20</v>
      </c>
      <c r="D17" s="23" t="s">
        <v>19</v>
      </c>
      <c r="E17" s="34" t="s">
        <v>49</v>
      </c>
      <c r="F17" s="22">
        <f>F18+F22+F30</f>
        <v>3101.2200000000003</v>
      </c>
      <c r="G17" s="22" t="e">
        <f t="shared" ref="G17:L17" si="2">G18+G22+G30</f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 t="e">
        <f t="shared" si="2"/>
        <v>#REF!</v>
      </c>
      <c r="L17" s="22">
        <f t="shared" si="2"/>
        <v>2961.81</v>
      </c>
      <c r="M17" s="15"/>
      <c r="N17" s="15"/>
      <c r="O17" s="15"/>
      <c r="P17" s="15"/>
      <c r="Q17" s="15"/>
      <c r="R17" s="15"/>
      <c r="S17" s="14"/>
      <c r="T17" s="14"/>
      <c r="U17" s="13">
        <f t="shared" ref="U17:U77" si="3">L17/F17*100</f>
        <v>95.504672354750696</v>
      </c>
    </row>
    <row r="18" spans="1:21" ht="38.25" outlineLevel="3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34" t="s">
        <v>49</v>
      </c>
      <c r="F18" s="22">
        <f>F19</f>
        <v>874.2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 t="e">
        <f>#REF!</f>
        <v>#REF!</v>
      </c>
      <c r="L18" s="22">
        <f>L19</f>
        <v>867.79</v>
      </c>
      <c r="M18" s="15"/>
      <c r="N18" s="15"/>
      <c r="O18" s="15"/>
      <c r="P18" s="15"/>
      <c r="Q18" s="15"/>
      <c r="R18" s="15"/>
      <c r="S18" s="14"/>
      <c r="T18" s="14"/>
      <c r="U18" s="13">
        <f t="shared" si="3"/>
        <v>99.266758178906429</v>
      </c>
    </row>
    <row r="19" spans="1:21" ht="38.25" outlineLevel="3">
      <c r="A19" s="30" t="s">
        <v>46</v>
      </c>
      <c r="B19" s="16">
        <v>987</v>
      </c>
      <c r="C19" s="19" t="s">
        <v>20</v>
      </c>
      <c r="D19" s="23" t="s">
        <v>21</v>
      </c>
      <c r="E19" s="34" t="s">
        <v>50</v>
      </c>
      <c r="F19" s="22">
        <f>F20</f>
        <v>874.2</v>
      </c>
      <c r="G19" s="22"/>
      <c r="H19" s="22"/>
      <c r="I19" s="22"/>
      <c r="J19" s="22"/>
      <c r="K19" s="22"/>
      <c r="L19" s="22">
        <f>L20</f>
        <v>867.79</v>
      </c>
      <c r="M19" s="15"/>
      <c r="N19" s="15"/>
      <c r="O19" s="15"/>
      <c r="P19" s="15"/>
      <c r="Q19" s="15"/>
      <c r="R19" s="15"/>
      <c r="S19" s="14"/>
      <c r="T19" s="14"/>
      <c r="U19" s="13">
        <f t="shared" si="3"/>
        <v>99.266758178906429</v>
      </c>
    </row>
    <row r="20" spans="1:21" ht="38.25" outlineLevel="3">
      <c r="A20" s="30" t="s">
        <v>47</v>
      </c>
      <c r="B20" s="16">
        <f t="shared" si="1"/>
        <v>987</v>
      </c>
      <c r="C20" s="19" t="s">
        <v>20</v>
      </c>
      <c r="D20" s="23" t="s">
        <v>21</v>
      </c>
      <c r="E20" s="34" t="s">
        <v>51</v>
      </c>
      <c r="F20" s="22">
        <f>F21</f>
        <v>874.2</v>
      </c>
      <c r="G20" s="22"/>
      <c r="H20" s="22"/>
      <c r="I20" s="22"/>
      <c r="J20" s="22"/>
      <c r="K20" s="22"/>
      <c r="L20" s="22">
        <f>L21</f>
        <v>867.79</v>
      </c>
      <c r="M20" s="15"/>
      <c r="N20" s="15"/>
      <c r="O20" s="15"/>
      <c r="P20" s="15"/>
      <c r="Q20" s="15"/>
      <c r="R20" s="15"/>
      <c r="S20" s="14"/>
      <c r="T20" s="14"/>
      <c r="U20" s="13">
        <f t="shared" si="3"/>
        <v>99.266758178906429</v>
      </c>
    </row>
    <row r="21" spans="1:21" outlineLevel="3">
      <c r="A21" s="30" t="s">
        <v>48</v>
      </c>
      <c r="B21" s="16">
        <f t="shared" si="1"/>
        <v>987</v>
      </c>
      <c r="C21" s="19" t="s">
        <v>20</v>
      </c>
      <c r="D21" s="23" t="s">
        <v>21</v>
      </c>
      <c r="E21" s="34" t="s">
        <v>52</v>
      </c>
      <c r="F21" s="22">
        <v>874.2</v>
      </c>
      <c r="G21" s="22"/>
      <c r="H21" s="22"/>
      <c r="I21" s="22"/>
      <c r="J21" s="22"/>
      <c r="K21" s="22"/>
      <c r="L21" s="22">
        <v>867.79</v>
      </c>
      <c r="M21" s="15"/>
      <c r="N21" s="15"/>
      <c r="O21" s="15"/>
      <c r="P21" s="15"/>
      <c r="Q21" s="15"/>
      <c r="R21" s="15"/>
      <c r="S21" s="14"/>
      <c r="T21" s="14"/>
      <c r="U21" s="13">
        <f t="shared" si="3"/>
        <v>99.266758178906429</v>
      </c>
    </row>
    <row r="22" spans="1:21" ht="51" outlineLevel="3">
      <c r="A22" s="17" t="s">
        <v>4</v>
      </c>
      <c r="B22" s="16">
        <f>B18</f>
        <v>987</v>
      </c>
      <c r="C22" s="19" t="s">
        <v>20</v>
      </c>
      <c r="D22" s="23" t="s">
        <v>22</v>
      </c>
      <c r="E22" s="34" t="s">
        <v>49</v>
      </c>
      <c r="F22" s="22">
        <f>F23+F26</f>
        <v>1445.27</v>
      </c>
      <c r="G22" s="22">
        <f t="shared" ref="G22:L22" si="4">G23+G26</f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1359.1699999999998</v>
      </c>
      <c r="M22" s="15"/>
      <c r="N22" s="15"/>
      <c r="O22" s="15"/>
      <c r="P22" s="15"/>
      <c r="Q22" s="15"/>
      <c r="R22" s="15"/>
      <c r="S22" s="14"/>
      <c r="T22" s="14"/>
      <c r="U22" s="13">
        <f t="shared" si="3"/>
        <v>94.04263563209642</v>
      </c>
    </row>
    <row r="23" spans="1:21" ht="38.25" outlineLevel="3">
      <c r="A23" s="30" t="s">
        <v>46</v>
      </c>
      <c r="B23" s="16">
        <f>B19</f>
        <v>987</v>
      </c>
      <c r="C23" s="19" t="s">
        <v>20</v>
      </c>
      <c r="D23" s="23" t="s">
        <v>22</v>
      </c>
      <c r="E23" s="34" t="s">
        <v>50</v>
      </c>
      <c r="F23" s="22">
        <f>F24</f>
        <v>1443.95</v>
      </c>
      <c r="G23" s="22"/>
      <c r="H23" s="22"/>
      <c r="I23" s="22"/>
      <c r="J23" s="22"/>
      <c r="K23" s="22"/>
      <c r="L23" s="22">
        <f>L24</f>
        <v>1357.85</v>
      </c>
      <c r="M23" s="15"/>
      <c r="N23" s="15"/>
      <c r="O23" s="15"/>
      <c r="P23" s="15"/>
      <c r="Q23" s="15"/>
      <c r="R23" s="15"/>
      <c r="S23" s="14"/>
      <c r="T23" s="14"/>
      <c r="U23" s="13">
        <f t="shared" si="3"/>
        <v>94.037189653381333</v>
      </c>
    </row>
    <row r="24" spans="1:21" ht="38.25" outlineLevel="3">
      <c r="A24" s="30" t="s">
        <v>47</v>
      </c>
      <c r="B24" s="16">
        <f t="shared" ref="B24:B29" si="5">B20</f>
        <v>987</v>
      </c>
      <c r="C24" s="19" t="s">
        <v>20</v>
      </c>
      <c r="D24" s="23" t="s">
        <v>22</v>
      </c>
      <c r="E24" s="34" t="s">
        <v>51</v>
      </c>
      <c r="F24" s="22">
        <f>F25</f>
        <v>1443.95</v>
      </c>
      <c r="G24" s="22"/>
      <c r="H24" s="22"/>
      <c r="I24" s="22"/>
      <c r="J24" s="22"/>
      <c r="K24" s="22"/>
      <c r="L24" s="22">
        <f>L25</f>
        <v>1357.85</v>
      </c>
      <c r="M24" s="15"/>
      <c r="N24" s="15"/>
      <c r="O24" s="15"/>
      <c r="P24" s="15"/>
      <c r="Q24" s="15"/>
      <c r="R24" s="15"/>
      <c r="S24" s="14"/>
      <c r="T24" s="14"/>
      <c r="U24" s="13">
        <f t="shared" si="3"/>
        <v>94.037189653381333</v>
      </c>
    </row>
    <row r="25" spans="1:21" outlineLevel="3">
      <c r="A25" s="30" t="s">
        <v>54</v>
      </c>
      <c r="B25" s="16">
        <f t="shared" si="5"/>
        <v>987</v>
      </c>
      <c r="C25" s="19" t="s">
        <v>20</v>
      </c>
      <c r="D25" s="23" t="s">
        <v>22</v>
      </c>
      <c r="E25" s="34" t="s">
        <v>59</v>
      </c>
      <c r="F25" s="22">
        <v>1443.95</v>
      </c>
      <c r="G25" s="22"/>
      <c r="H25" s="22"/>
      <c r="I25" s="22"/>
      <c r="J25" s="22"/>
      <c r="K25" s="22"/>
      <c r="L25" s="22">
        <v>1357.85</v>
      </c>
      <c r="M25" s="15"/>
      <c r="N25" s="15"/>
      <c r="O25" s="15"/>
      <c r="P25" s="15"/>
      <c r="Q25" s="15"/>
      <c r="R25" s="15"/>
      <c r="S25" s="14"/>
      <c r="T25" s="14"/>
      <c r="U25" s="13">
        <f t="shared" si="3"/>
        <v>94.037189653381333</v>
      </c>
    </row>
    <row r="26" spans="1:21" ht="51" outlineLevel="3">
      <c r="A26" s="30" t="s">
        <v>55</v>
      </c>
      <c r="B26" s="16">
        <f t="shared" si="5"/>
        <v>987</v>
      </c>
      <c r="C26" s="19" t="s">
        <v>20</v>
      </c>
      <c r="D26" s="23" t="s">
        <v>22</v>
      </c>
      <c r="E26" s="34" t="s">
        <v>60</v>
      </c>
      <c r="F26" s="22">
        <f>F27+F28+F29</f>
        <v>1.3200000000000003</v>
      </c>
      <c r="G26" s="22"/>
      <c r="H26" s="22"/>
      <c r="I26" s="22"/>
      <c r="J26" s="22"/>
      <c r="K26" s="22"/>
      <c r="L26" s="22">
        <f>L27+L28+L29</f>
        <v>1.3200000000000003</v>
      </c>
      <c r="M26" s="15"/>
      <c r="N26" s="15"/>
      <c r="O26" s="15"/>
      <c r="P26" s="15"/>
      <c r="Q26" s="15"/>
      <c r="R26" s="15"/>
      <c r="S26" s="14"/>
      <c r="T26" s="14"/>
      <c r="U26" s="13">
        <f t="shared" si="3"/>
        <v>100</v>
      </c>
    </row>
    <row r="27" spans="1:21" ht="25.5" outlineLevel="3">
      <c r="A27" s="30" t="s">
        <v>56</v>
      </c>
      <c r="B27" s="16">
        <f t="shared" si="5"/>
        <v>987</v>
      </c>
      <c r="C27" s="19" t="s">
        <v>20</v>
      </c>
      <c r="D27" s="23" t="s">
        <v>22</v>
      </c>
      <c r="E27" s="34" t="s">
        <v>61</v>
      </c>
      <c r="F27" s="22">
        <v>0.8</v>
      </c>
      <c r="G27" s="22"/>
      <c r="H27" s="22"/>
      <c r="I27" s="22"/>
      <c r="J27" s="22"/>
      <c r="K27" s="22"/>
      <c r="L27" s="22">
        <v>0.8</v>
      </c>
      <c r="M27" s="15"/>
      <c r="N27" s="15"/>
      <c r="O27" s="15"/>
      <c r="P27" s="15"/>
      <c r="Q27" s="15"/>
      <c r="R27" s="15"/>
      <c r="S27" s="14"/>
      <c r="T27" s="14"/>
      <c r="U27" s="13">
        <f t="shared" si="3"/>
        <v>100</v>
      </c>
    </row>
    <row r="28" spans="1:21" ht="25.5" outlineLevel="3">
      <c r="A28" s="17" t="s">
        <v>57</v>
      </c>
      <c r="B28" s="16">
        <f t="shared" si="5"/>
        <v>987</v>
      </c>
      <c r="C28" s="19" t="s">
        <v>20</v>
      </c>
      <c r="D28" s="23" t="s">
        <v>22</v>
      </c>
      <c r="E28" s="34" t="s">
        <v>62</v>
      </c>
      <c r="F28" s="22">
        <v>0.4</v>
      </c>
      <c r="G28" s="22"/>
      <c r="H28" s="22"/>
      <c r="I28" s="22"/>
      <c r="J28" s="22"/>
      <c r="K28" s="22"/>
      <c r="L28" s="22">
        <v>0.4</v>
      </c>
      <c r="M28" s="15"/>
      <c r="N28" s="15"/>
      <c r="O28" s="15"/>
      <c r="P28" s="15"/>
      <c r="Q28" s="15"/>
      <c r="R28" s="15"/>
      <c r="S28" s="14"/>
      <c r="T28" s="14"/>
      <c r="U28" s="13">
        <f t="shared" si="3"/>
        <v>100</v>
      </c>
    </row>
    <row r="29" spans="1:21" ht="25.5" outlineLevel="3">
      <c r="A29" s="33" t="s">
        <v>58</v>
      </c>
      <c r="B29" s="16">
        <f t="shared" si="5"/>
        <v>987</v>
      </c>
      <c r="C29" s="19" t="s">
        <v>20</v>
      </c>
      <c r="D29" s="23" t="s">
        <v>22</v>
      </c>
      <c r="E29" s="34" t="s">
        <v>63</v>
      </c>
      <c r="F29" s="22">
        <v>0.12</v>
      </c>
      <c r="G29" s="22"/>
      <c r="H29" s="22"/>
      <c r="I29" s="22"/>
      <c r="J29" s="22"/>
      <c r="K29" s="22"/>
      <c r="L29" s="22">
        <v>0.12</v>
      </c>
      <c r="M29" s="15"/>
      <c r="N29" s="15"/>
      <c r="O29" s="15"/>
      <c r="P29" s="15"/>
      <c r="Q29" s="15"/>
      <c r="R29" s="15"/>
      <c r="S29" s="14"/>
      <c r="T29" s="14"/>
      <c r="U29" s="13">
        <f t="shared" si="3"/>
        <v>100</v>
      </c>
    </row>
    <row r="30" spans="1:21" outlineLevel="7">
      <c r="A30" s="17" t="s">
        <v>5</v>
      </c>
      <c r="B30" s="16">
        <f>B22</f>
        <v>987</v>
      </c>
      <c r="C30" s="19" t="s">
        <v>20</v>
      </c>
      <c r="D30" s="24">
        <v>13</v>
      </c>
      <c r="E30" s="34" t="s">
        <v>49</v>
      </c>
      <c r="F30" s="22">
        <f>F31</f>
        <v>781.75</v>
      </c>
      <c r="G30" s="22" t="e">
        <f>#REF!+#REF!</f>
        <v>#REF!</v>
      </c>
      <c r="H30" s="22" t="e">
        <f>#REF!+#REF!</f>
        <v>#REF!</v>
      </c>
      <c r="I30" s="22" t="e">
        <f>#REF!+#REF!</f>
        <v>#REF!</v>
      </c>
      <c r="J30" s="22" t="e">
        <f>#REF!+#REF!</f>
        <v>#REF!</v>
      </c>
      <c r="K30" s="22" t="e">
        <f>#REF!+#REF!</f>
        <v>#REF!</v>
      </c>
      <c r="L30" s="22">
        <f>L31</f>
        <v>734.84999999999991</v>
      </c>
      <c r="M30" s="15"/>
      <c r="N30" s="15"/>
      <c r="O30" s="15"/>
      <c r="P30" s="15"/>
      <c r="Q30" s="15"/>
      <c r="R30" s="15"/>
      <c r="S30" s="14"/>
      <c r="T30" s="14"/>
      <c r="U30" s="13">
        <f t="shared" si="3"/>
        <v>94.000639590661962</v>
      </c>
    </row>
    <row r="31" spans="1:21" ht="38.25" outlineLevel="7">
      <c r="A31" s="30" t="s">
        <v>46</v>
      </c>
      <c r="B31" s="16">
        <f t="shared" ref="B31:B37" si="6">B23</f>
        <v>987</v>
      </c>
      <c r="C31" s="19" t="s">
        <v>20</v>
      </c>
      <c r="D31" s="24">
        <v>13</v>
      </c>
      <c r="E31" s="34" t="s">
        <v>50</v>
      </c>
      <c r="F31" s="22">
        <f>F32+F34+F36</f>
        <v>781.75</v>
      </c>
      <c r="G31" s="22"/>
      <c r="H31" s="22"/>
      <c r="I31" s="22"/>
      <c r="J31" s="22"/>
      <c r="K31" s="22"/>
      <c r="L31" s="22">
        <f>L32+L34+L36</f>
        <v>734.84999999999991</v>
      </c>
      <c r="M31" s="15"/>
      <c r="N31" s="15"/>
      <c r="O31" s="15"/>
      <c r="P31" s="15"/>
      <c r="Q31" s="15"/>
      <c r="R31" s="15"/>
      <c r="S31" s="14"/>
      <c r="T31" s="14"/>
      <c r="U31" s="13">
        <f t="shared" si="3"/>
        <v>94.000639590661962</v>
      </c>
    </row>
    <row r="32" spans="1:21" ht="38.25" outlineLevel="7">
      <c r="A32" s="30" t="s">
        <v>64</v>
      </c>
      <c r="B32" s="16">
        <f t="shared" si="6"/>
        <v>987</v>
      </c>
      <c r="C32" s="19" t="s">
        <v>20</v>
      </c>
      <c r="D32" s="24">
        <v>13</v>
      </c>
      <c r="E32" s="34" t="s">
        <v>70</v>
      </c>
      <c r="F32" s="22">
        <f>F33</f>
        <v>172.9</v>
      </c>
      <c r="G32" s="22"/>
      <c r="H32" s="22"/>
      <c r="I32" s="22"/>
      <c r="J32" s="22"/>
      <c r="K32" s="22"/>
      <c r="L32" s="22">
        <f>L33</f>
        <v>168.77</v>
      </c>
      <c r="M32" s="15"/>
      <c r="N32" s="15"/>
      <c r="O32" s="15"/>
      <c r="P32" s="15"/>
      <c r="Q32" s="15"/>
      <c r="R32" s="15"/>
      <c r="S32" s="14"/>
      <c r="T32" s="14"/>
      <c r="U32" s="13">
        <f t="shared" si="3"/>
        <v>97.611336032388664</v>
      </c>
    </row>
    <row r="33" spans="1:21" ht="38.25" outlineLevel="7">
      <c r="A33" s="30" t="s">
        <v>65</v>
      </c>
      <c r="B33" s="16">
        <f t="shared" si="6"/>
        <v>987</v>
      </c>
      <c r="C33" s="19" t="s">
        <v>20</v>
      </c>
      <c r="D33" s="24">
        <v>13</v>
      </c>
      <c r="E33" s="34" t="s">
        <v>71</v>
      </c>
      <c r="F33" s="22">
        <v>172.9</v>
      </c>
      <c r="G33" s="22"/>
      <c r="H33" s="22"/>
      <c r="I33" s="22"/>
      <c r="J33" s="22"/>
      <c r="K33" s="22"/>
      <c r="L33" s="22">
        <v>168.77</v>
      </c>
      <c r="M33" s="15"/>
      <c r="N33" s="15"/>
      <c r="O33" s="15"/>
      <c r="P33" s="15"/>
      <c r="Q33" s="15"/>
      <c r="R33" s="15"/>
      <c r="S33" s="14"/>
      <c r="T33" s="14"/>
      <c r="U33" s="13">
        <f t="shared" si="3"/>
        <v>97.611336032388664</v>
      </c>
    </row>
    <row r="34" spans="1:21" ht="25.5" outlineLevel="7">
      <c r="A34" s="30" t="s">
        <v>66</v>
      </c>
      <c r="B34" s="16">
        <f t="shared" si="6"/>
        <v>987</v>
      </c>
      <c r="C34" s="19" t="s">
        <v>20</v>
      </c>
      <c r="D34" s="24">
        <v>13</v>
      </c>
      <c r="E34" s="34" t="s">
        <v>72</v>
      </c>
      <c r="F34" s="22">
        <f>F35</f>
        <v>606.85</v>
      </c>
      <c r="G34" s="22"/>
      <c r="H34" s="22"/>
      <c r="I34" s="22"/>
      <c r="J34" s="22"/>
      <c r="K34" s="22"/>
      <c r="L34" s="22">
        <f>L35</f>
        <v>564.16</v>
      </c>
      <c r="M34" s="15"/>
      <c r="N34" s="15"/>
      <c r="O34" s="15"/>
      <c r="P34" s="15"/>
      <c r="Q34" s="15"/>
      <c r="R34" s="15"/>
      <c r="S34" s="14"/>
      <c r="T34" s="14"/>
      <c r="U34" s="13">
        <f t="shared" si="3"/>
        <v>92.965312680233993</v>
      </c>
    </row>
    <row r="35" spans="1:21" ht="25.5" outlineLevel="7">
      <c r="A35" s="30" t="s">
        <v>67</v>
      </c>
      <c r="B35" s="16">
        <f t="shared" si="6"/>
        <v>987</v>
      </c>
      <c r="C35" s="19" t="s">
        <v>20</v>
      </c>
      <c r="D35" s="24">
        <v>13</v>
      </c>
      <c r="E35" s="34" t="s">
        <v>73</v>
      </c>
      <c r="F35" s="22">
        <v>606.85</v>
      </c>
      <c r="G35" s="22"/>
      <c r="H35" s="22"/>
      <c r="I35" s="22"/>
      <c r="J35" s="22"/>
      <c r="K35" s="22"/>
      <c r="L35" s="22">
        <v>564.16</v>
      </c>
      <c r="M35" s="15"/>
      <c r="N35" s="15"/>
      <c r="O35" s="15"/>
      <c r="P35" s="15"/>
      <c r="Q35" s="15"/>
      <c r="R35" s="15"/>
      <c r="S35" s="14"/>
      <c r="T35" s="14"/>
      <c r="U35" s="13">
        <f t="shared" si="3"/>
        <v>92.965312680233993</v>
      </c>
    </row>
    <row r="36" spans="1:21" outlineLevel="7">
      <c r="A36" s="30" t="s">
        <v>68</v>
      </c>
      <c r="B36" s="16">
        <f t="shared" si="6"/>
        <v>987</v>
      </c>
      <c r="C36" s="19" t="s">
        <v>20</v>
      </c>
      <c r="D36" s="24">
        <v>13</v>
      </c>
      <c r="E36" s="34" t="s">
        <v>74</v>
      </c>
      <c r="F36" s="22">
        <f>F37</f>
        <v>2</v>
      </c>
      <c r="G36" s="22"/>
      <c r="H36" s="22"/>
      <c r="I36" s="22"/>
      <c r="J36" s="22"/>
      <c r="K36" s="22"/>
      <c r="L36" s="22">
        <f>L37</f>
        <v>1.92</v>
      </c>
      <c r="M36" s="15"/>
      <c r="N36" s="15"/>
      <c r="O36" s="15"/>
      <c r="P36" s="15"/>
      <c r="Q36" s="15"/>
      <c r="R36" s="15"/>
      <c r="S36" s="14"/>
      <c r="T36" s="14"/>
      <c r="U36" s="13">
        <f t="shared" si="3"/>
        <v>96</v>
      </c>
    </row>
    <row r="37" spans="1:21" ht="25.5" outlineLevel="7">
      <c r="A37" s="30" t="s">
        <v>69</v>
      </c>
      <c r="B37" s="16">
        <f t="shared" si="6"/>
        <v>987</v>
      </c>
      <c r="C37" s="19" t="s">
        <v>20</v>
      </c>
      <c r="D37" s="24">
        <v>13</v>
      </c>
      <c r="E37" s="34" t="s">
        <v>75</v>
      </c>
      <c r="F37" s="22">
        <v>2</v>
      </c>
      <c r="G37" s="22"/>
      <c r="H37" s="22"/>
      <c r="I37" s="22"/>
      <c r="J37" s="22"/>
      <c r="K37" s="22"/>
      <c r="L37" s="22">
        <v>1.92</v>
      </c>
      <c r="M37" s="15"/>
      <c r="N37" s="15"/>
      <c r="O37" s="15"/>
      <c r="P37" s="15"/>
      <c r="Q37" s="15"/>
      <c r="R37" s="15"/>
      <c r="S37" s="14"/>
      <c r="T37" s="14"/>
      <c r="U37" s="13">
        <f t="shared" si="3"/>
        <v>96</v>
      </c>
    </row>
    <row r="38" spans="1:21" outlineLevel="6">
      <c r="A38" s="17" t="s">
        <v>6</v>
      </c>
      <c r="B38" s="16">
        <f>B30</f>
        <v>987</v>
      </c>
      <c r="C38" s="19" t="s">
        <v>21</v>
      </c>
      <c r="D38" s="23" t="s">
        <v>19</v>
      </c>
      <c r="E38" s="34" t="s">
        <v>49</v>
      </c>
      <c r="F38" s="22">
        <f>F39</f>
        <v>156.19999999999999</v>
      </c>
      <c r="G38" s="22" t="e">
        <f t="shared" ref="G38:K38" si="7">G39</f>
        <v>#REF!</v>
      </c>
      <c r="H38" s="22" t="e">
        <f t="shared" si="7"/>
        <v>#REF!</v>
      </c>
      <c r="I38" s="22" t="e">
        <f t="shared" si="7"/>
        <v>#REF!</v>
      </c>
      <c r="J38" s="22" t="e">
        <f t="shared" si="7"/>
        <v>#REF!</v>
      </c>
      <c r="K38" s="22" t="e">
        <f t="shared" si="7"/>
        <v>#REF!</v>
      </c>
      <c r="L38" s="22">
        <f>L39</f>
        <v>156.19999999999999</v>
      </c>
      <c r="M38" s="15"/>
      <c r="N38" s="15"/>
      <c r="O38" s="15"/>
      <c r="P38" s="15"/>
      <c r="Q38" s="15"/>
      <c r="R38" s="15"/>
      <c r="S38" s="14"/>
      <c r="T38" s="14"/>
      <c r="U38" s="13">
        <f t="shared" si="3"/>
        <v>100</v>
      </c>
    </row>
    <row r="39" spans="1:21" outlineLevel="7">
      <c r="A39" s="17" t="s">
        <v>7</v>
      </c>
      <c r="B39" s="16">
        <f t="shared" si="1"/>
        <v>987</v>
      </c>
      <c r="C39" s="19" t="s">
        <v>21</v>
      </c>
      <c r="D39" s="23" t="s">
        <v>23</v>
      </c>
      <c r="E39" s="34" t="s">
        <v>49</v>
      </c>
      <c r="F39" s="22">
        <f>F40</f>
        <v>156.19999999999999</v>
      </c>
      <c r="G39" s="22" t="e">
        <f>#REF!</f>
        <v>#REF!</v>
      </c>
      <c r="H39" s="22" t="e">
        <f>#REF!</f>
        <v>#REF!</v>
      </c>
      <c r="I39" s="22" t="e">
        <f>#REF!</f>
        <v>#REF!</v>
      </c>
      <c r="J39" s="22" t="e">
        <f>#REF!</f>
        <v>#REF!</v>
      </c>
      <c r="K39" s="22" t="e">
        <f>#REF!</f>
        <v>#REF!</v>
      </c>
      <c r="L39" s="22">
        <f>L40</f>
        <v>156.19999999999999</v>
      </c>
      <c r="M39" s="15"/>
      <c r="N39" s="15"/>
      <c r="O39" s="15"/>
      <c r="P39" s="15"/>
      <c r="Q39" s="15"/>
      <c r="R39" s="15"/>
      <c r="S39" s="14"/>
      <c r="T39" s="14"/>
      <c r="U39" s="13">
        <f t="shared" si="3"/>
        <v>100</v>
      </c>
    </row>
    <row r="40" spans="1:21" ht="38.25" outlineLevel="7">
      <c r="A40" s="30" t="s">
        <v>46</v>
      </c>
      <c r="B40" s="16">
        <f t="shared" si="1"/>
        <v>987</v>
      </c>
      <c r="C40" s="19" t="s">
        <v>21</v>
      </c>
      <c r="D40" s="23" t="s">
        <v>23</v>
      </c>
      <c r="E40" s="34" t="s">
        <v>50</v>
      </c>
      <c r="F40" s="22">
        <f>F41</f>
        <v>156.19999999999999</v>
      </c>
      <c r="G40" s="22"/>
      <c r="H40" s="22"/>
      <c r="I40" s="22"/>
      <c r="J40" s="22"/>
      <c r="K40" s="22"/>
      <c r="L40" s="22">
        <f>L41</f>
        <v>156.19999999999999</v>
      </c>
      <c r="M40" s="15"/>
      <c r="N40" s="15"/>
      <c r="O40" s="15"/>
      <c r="P40" s="15"/>
      <c r="Q40" s="15"/>
      <c r="R40" s="15"/>
      <c r="S40" s="14"/>
      <c r="T40" s="14"/>
      <c r="U40" s="13">
        <f t="shared" si="3"/>
        <v>100</v>
      </c>
    </row>
    <row r="41" spans="1:21" outlineLevel="7">
      <c r="A41" s="30" t="s">
        <v>76</v>
      </c>
      <c r="B41" s="16">
        <f t="shared" si="1"/>
        <v>987</v>
      </c>
      <c r="C41" s="19" t="s">
        <v>21</v>
      </c>
      <c r="D41" s="23" t="s">
        <v>23</v>
      </c>
      <c r="E41" s="34" t="s">
        <v>78</v>
      </c>
      <c r="F41" s="22">
        <f>F42</f>
        <v>156.19999999999999</v>
      </c>
      <c r="G41" s="22"/>
      <c r="H41" s="22"/>
      <c r="I41" s="22"/>
      <c r="J41" s="22"/>
      <c r="K41" s="22"/>
      <c r="L41" s="22">
        <f>L42</f>
        <v>156.19999999999999</v>
      </c>
      <c r="M41" s="15"/>
      <c r="N41" s="15"/>
      <c r="O41" s="15"/>
      <c r="P41" s="15"/>
      <c r="Q41" s="15"/>
      <c r="R41" s="15"/>
      <c r="S41" s="14"/>
      <c r="T41" s="14"/>
      <c r="U41" s="13">
        <f t="shared" si="3"/>
        <v>100</v>
      </c>
    </row>
    <row r="42" spans="1:21" ht="25.5" outlineLevel="7">
      <c r="A42" s="30" t="s">
        <v>77</v>
      </c>
      <c r="B42" s="16">
        <f t="shared" si="1"/>
        <v>987</v>
      </c>
      <c r="C42" s="19" t="s">
        <v>21</v>
      </c>
      <c r="D42" s="23" t="s">
        <v>23</v>
      </c>
      <c r="E42" s="34" t="s">
        <v>79</v>
      </c>
      <c r="F42" s="22">
        <f>F43</f>
        <v>156.19999999999999</v>
      </c>
      <c r="G42" s="22"/>
      <c r="H42" s="22"/>
      <c r="I42" s="22"/>
      <c r="J42" s="22"/>
      <c r="K42" s="22"/>
      <c r="L42" s="22">
        <f>L43</f>
        <v>156.19999999999999</v>
      </c>
      <c r="M42" s="15"/>
      <c r="N42" s="15"/>
      <c r="O42" s="15"/>
      <c r="P42" s="15"/>
      <c r="Q42" s="15"/>
      <c r="R42" s="15"/>
      <c r="S42" s="14"/>
      <c r="T42" s="14"/>
      <c r="U42" s="13">
        <f t="shared" si="3"/>
        <v>100</v>
      </c>
    </row>
    <row r="43" spans="1:21" ht="51" outlineLevel="7">
      <c r="A43" s="30" t="s">
        <v>81</v>
      </c>
      <c r="B43" s="16">
        <f t="shared" si="1"/>
        <v>987</v>
      </c>
      <c r="C43" s="19" t="s">
        <v>21</v>
      </c>
      <c r="D43" s="23" t="s">
        <v>23</v>
      </c>
      <c r="E43" s="34" t="s">
        <v>80</v>
      </c>
      <c r="F43" s="22">
        <v>156.19999999999999</v>
      </c>
      <c r="G43" s="22"/>
      <c r="H43" s="22"/>
      <c r="I43" s="22"/>
      <c r="J43" s="22"/>
      <c r="K43" s="22"/>
      <c r="L43" s="22">
        <v>156.19999999999999</v>
      </c>
      <c r="M43" s="15"/>
      <c r="N43" s="15"/>
      <c r="O43" s="15"/>
      <c r="P43" s="15"/>
      <c r="Q43" s="15"/>
      <c r="R43" s="15"/>
      <c r="S43" s="14"/>
      <c r="T43" s="14"/>
      <c r="U43" s="13">
        <f t="shared" si="3"/>
        <v>100</v>
      </c>
    </row>
    <row r="44" spans="1:21" outlineLevel="3">
      <c r="A44" s="17" t="s">
        <v>8</v>
      </c>
      <c r="B44" s="16">
        <f>B39</f>
        <v>987</v>
      </c>
      <c r="C44" s="19" t="s">
        <v>22</v>
      </c>
      <c r="D44" s="23" t="s">
        <v>19</v>
      </c>
      <c r="E44" s="34" t="s">
        <v>49</v>
      </c>
      <c r="F44" s="22">
        <f>F45</f>
        <v>2816.4</v>
      </c>
      <c r="G44" s="22" t="e">
        <f t="shared" ref="G44:K44" si="8">G45</f>
        <v>#REF!</v>
      </c>
      <c r="H44" s="22" t="e">
        <f t="shared" si="8"/>
        <v>#REF!</v>
      </c>
      <c r="I44" s="22" t="e">
        <f t="shared" si="8"/>
        <v>#REF!</v>
      </c>
      <c r="J44" s="22" t="e">
        <f t="shared" si="8"/>
        <v>#REF!</v>
      </c>
      <c r="K44" s="22" t="e">
        <f t="shared" si="8"/>
        <v>#REF!</v>
      </c>
      <c r="L44" s="22">
        <f>L45</f>
        <v>2589.3200000000002</v>
      </c>
      <c r="M44" s="15"/>
      <c r="N44" s="15"/>
      <c r="O44" s="15"/>
      <c r="P44" s="15"/>
      <c r="Q44" s="15"/>
      <c r="R44" s="15"/>
      <c r="S44" s="14"/>
      <c r="T44" s="14"/>
      <c r="U44" s="13">
        <f t="shared" si="3"/>
        <v>91.937224826019033</v>
      </c>
    </row>
    <row r="45" spans="1:21" outlineLevel="7">
      <c r="A45" s="17" t="s">
        <v>9</v>
      </c>
      <c r="B45" s="16">
        <f t="shared" si="1"/>
        <v>987</v>
      </c>
      <c r="C45" s="19" t="s">
        <v>22</v>
      </c>
      <c r="D45" s="23" t="s">
        <v>24</v>
      </c>
      <c r="E45" s="34" t="s">
        <v>49</v>
      </c>
      <c r="F45" s="22">
        <f>F46</f>
        <v>2816.4</v>
      </c>
      <c r="G45" s="22" t="e">
        <f>#REF!</f>
        <v>#REF!</v>
      </c>
      <c r="H45" s="22" t="e">
        <f>#REF!</f>
        <v>#REF!</v>
      </c>
      <c r="I45" s="22" t="e">
        <f>#REF!</f>
        <v>#REF!</v>
      </c>
      <c r="J45" s="22" t="e">
        <f>#REF!</f>
        <v>#REF!</v>
      </c>
      <c r="K45" s="22" t="e">
        <f>#REF!</f>
        <v>#REF!</v>
      </c>
      <c r="L45" s="22">
        <f>L46</f>
        <v>2589.3200000000002</v>
      </c>
      <c r="M45" s="15"/>
      <c r="N45" s="15"/>
      <c r="O45" s="15"/>
      <c r="P45" s="15"/>
      <c r="Q45" s="15"/>
      <c r="R45" s="15"/>
      <c r="S45" s="14"/>
      <c r="T45" s="14"/>
      <c r="U45" s="13">
        <f t="shared" si="3"/>
        <v>91.937224826019033</v>
      </c>
    </row>
    <row r="46" spans="1:21" ht="38.25" outlineLevel="7">
      <c r="A46" s="30" t="s">
        <v>46</v>
      </c>
      <c r="B46" s="16">
        <f t="shared" si="1"/>
        <v>987</v>
      </c>
      <c r="C46" s="19" t="s">
        <v>22</v>
      </c>
      <c r="D46" s="23" t="s">
        <v>24</v>
      </c>
      <c r="E46" s="34" t="s">
        <v>50</v>
      </c>
      <c r="F46" s="22">
        <f>F47+F49</f>
        <v>2816.4</v>
      </c>
      <c r="G46" s="22">
        <f t="shared" ref="G46:L46" si="9">G47+G49</f>
        <v>0</v>
      </c>
      <c r="H46" s="22">
        <f t="shared" si="9"/>
        <v>0</v>
      </c>
      <c r="I46" s="22">
        <f t="shared" si="9"/>
        <v>0</v>
      </c>
      <c r="J46" s="22">
        <f t="shared" si="9"/>
        <v>0</v>
      </c>
      <c r="K46" s="22">
        <f t="shared" si="9"/>
        <v>0</v>
      </c>
      <c r="L46" s="22">
        <f t="shared" si="9"/>
        <v>2589.3200000000002</v>
      </c>
      <c r="M46" s="15"/>
      <c r="N46" s="15"/>
      <c r="O46" s="15"/>
      <c r="P46" s="15"/>
      <c r="Q46" s="15"/>
      <c r="R46" s="15"/>
      <c r="S46" s="14"/>
      <c r="T46" s="14"/>
      <c r="U46" s="13">
        <f t="shared" si="3"/>
        <v>91.937224826019033</v>
      </c>
    </row>
    <row r="47" spans="1:21" ht="25.5" outlineLevel="7">
      <c r="A47" s="30" t="s">
        <v>66</v>
      </c>
      <c r="B47" s="16">
        <f t="shared" si="1"/>
        <v>987</v>
      </c>
      <c r="C47" s="19" t="s">
        <v>22</v>
      </c>
      <c r="D47" s="23" t="s">
        <v>24</v>
      </c>
      <c r="E47" s="34" t="s">
        <v>72</v>
      </c>
      <c r="F47" s="22">
        <f>F48</f>
        <v>827.2</v>
      </c>
      <c r="G47" s="22">
        <f t="shared" ref="G47:L47" si="10">G48</f>
        <v>0</v>
      </c>
      <c r="H47" s="22">
        <f t="shared" si="10"/>
        <v>0</v>
      </c>
      <c r="I47" s="22">
        <f t="shared" si="10"/>
        <v>0</v>
      </c>
      <c r="J47" s="22">
        <f t="shared" si="10"/>
        <v>0</v>
      </c>
      <c r="K47" s="22">
        <f t="shared" si="10"/>
        <v>0</v>
      </c>
      <c r="L47" s="22">
        <f t="shared" si="10"/>
        <v>600.14</v>
      </c>
      <c r="M47" s="15"/>
      <c r="N47" s="15"/>
      <c r="O47" s="15"/>
      <c r="P47" s="15"/>
      <c r="Q47" s="15"/>
      <c r="R47" s="15"/>
      <c r="S47" s="14"/>
      <c r="T47" s="14"/>
      <c r="U47" s="13">
        <f t="shared" si="3"/>
        <v>72.550773694390713</v>
      </c>
    </row>
    <row r="48" spans="1:21" ht="25.5" outlineLevel="7">
      <c r="A48" s="30" t="s">
        <v>82</v>
      </c>
      <c r="B48" s="16">
        <f t="shared" si="1"/>
        <v>987</v>
      </c>
      <c r="C48" s="19" t="s">
        <v>22</v>
      </c>
      <c r="D48" s="23" t="s">
        <v>24</v>
      </c>
      <c r="E48" s="34" t="s">
        <v>83</v>
      </c>
      <c r="F48" s="22">
        <v>827.2</v>
      </c>
      <c r="G48" s="22"/>
      <c r="H48" s="22"/>
      <c r="I48" s="22"/>
      <c r="J48" s="22"/>
      <c r="K48" s="22"/>
      <c r="L48" s="22">
        <v>600.14</v>
      </c>
      <c r="M48" s="15"/>
      <c r="N48" s="15"/>
      <c r="O48" s="15"/>
      <c r="P48" s="15"/>
      <c r="Q48" s="15"/>
      <c r="R48" s="15"/>
      <c r="S48" s="14"/>
      <c r="T48" s="14"/>
      <c r="U48" s="13">
        <f t="shared" si="3"/>
        <v>72.550773694390713</v>
      </c>
    </row>
    <row r="49" spans="1:21" ht="63.75" outlineLevel="7">
      <c r="A49" s="30" t="s">
        <v>84</v>
      </c>
      <c r="B49" s="16">
        <f t="shared" si="1"/>
        <v>987</v>
      </c>
      <c r="C49" s="19" t="s">
        <v>22</v>
      </c>
      <c r="D49" s="23" t="s">
        <v>24</v>
      </c>
      <c r="E49" s="34" t="s">
        <v>85</v>
      </c>
      <c r="F49" s="22">
        <f>F50+F51</f>
        <v>1989.2</v>
      </c>
      <c r="G49" s="22">
        <f t="shared" ref="G49:L49" si="11">G50+G51</f>
        <v>0</v>
      </c>
      <c r="H49" s="22">
        <f t="shared" si="11"/>
        <v>0</v>
      </c>
      <c r="I49" s="22">
        <f t="shared" si="11"/>
        <v>0</v>
      </c>
      <c r="J49" s="22">
        <f t="shared" si="11"/>
        <v>0</v>
      </c>
      <c r="K49" s="22">
        <f t="shared" si="11"/>
        <v>0</v>
      </c>
      <c r="L49" s="22">
        <f t="shared" si="11"/>
        <v>1989.18</v>
      </c>
      <c r="M49" s="15"/>
      <c r="N49" s="15"/>
      <c r="O49" s="15"/>
      <c r="P49" s="15"/>
      <c r="Q49" s="15"/>
      <c r="R49" s="15"/>
      <c r="S49" s="14"/>
      <c r="T49" s="14"/>
      <c r="U49" s="13">
        <f t="shared" si="3"/>
        <v>99.998994570681688</v>
      </c>
    </row>
    <row r="50" spans="1:21" ht="38.25" outlineLevel="7">
      <c r="A50" s="30" t="s">
        <v>86</v>
      </c>
      <c r="B50" s="16">
        <f t="shared" si="1"/>
        <v>987</v>
      </c>
      <c r="C50" s="19" t="s">
        <v>22</v>
      </c>
      <c r="D50" s="23" t="s">
        <v>24</v>
      </c>
      <c r="E50" s="34" t="s">
        <v>87</v>
      </c>
      <c r="F50" s="22">
        <v>1850</v>
      </c>
      <c r="G50" s="22"/>
      <c r="H50" s="22"/>
      <c r="I50" s="22"/>
      <c r="J50" s="22"/>
      <c r="K50" s="22"/>
      <c r="L50" s="22">
        <v>1850</v>
      </c>
      <c r="M50" s="15"/>
      <c r="N50" s="15"/>
      <c r="O50" s="15"/>
      <c r="P50" s="15"/>
      <c r="Q50" s="15"/>
      <c r="R50" s="15"/>
      <c r="S50" s="14"/>
      <c r="T50" s="14"/>
      <c r="U50" s="13">
        <f t="shared" si="3"/>
        <v>100</v>
      </c>
    </row>
    <row r="51" spans="1:21" ht="38.25" outlineLevel="7">
      <c r="A51" s="33" t="s">
        <v>88</v>
      </c>
      <c r="B51" s="16">
        <f t="shared" si="1"/>
        <v>987</v>
      </c>
      <c r="C51" s="19" t="s">
        <v>22</v>
      </c>
      <c r="D51" s="23" t="s">
        <v>24</v>
      </c>
      <c r="E51" s="34" t="s">
        <v>89</v>
      </c>
      <c r="F51" s="22">
        <v>139.19999999999999</v>
      </c>
      <c r="G51" s="22"/>
      <c r="H51" s="22"/>
      <c r="I51" s="22"/>
      <c r="J51" s="22"/>
      <c r="K51" s="22"/>
      <c r="L51" s="22">
        <v>139.18</v>
      </c>
      <c r="M51" s="15"/>
      <c r="N51" s="15"/>
      <c r="O51" s="15"/>
      <c r="P51" s="15"/>
      <c r="Q51" s="15"/>
      <c r="R51" s="15"/>
      <c r="S51" s="14"/>
      <c r="T51" s="14"/>
      <c r="U51" s="13">
        <f t="shared" si="3"/>
        <v>99.985632183908052</v>
      </c>
    </row>
    <row r="52" spans="1:21" outlineLevel="3">
      <c r="A52" s="17" t="s">
        <v>10</v>
      </c>
      <c r="B52" s="16">
        <f>B45</f>
        <v>987</v>
      </c>
      <c r="C52" s="19" t="s">
        <v>25</v>
      </c>
      <c r="D52" s="23" t="s">
        <v>19</v>
      </c>
      <c r="E52" s="34" t="s">
        <v>49</v>
      </c>
      <c r="F52" s="22">
        <f>F58+F53</f>
        <v>1059.3</v>
      </c>
      <c r="G52" s="22">
        <f t="shared" ref="G52:L52" si="12">G58+G53</f>
        <v>333</v>
      </c>
      <c r="H52" s="22">
        <f t="shared" si="12"/>
        <v>333</v>
      </c>
      <c r="I52" s="22">
        <f t="shared" si="12"/>
        <v>333</v>
      </c>
      <c r="J52" s="22">
        <f t="shared" si="12"/>
        <v>333</v>
      </c>
      <c r="K52" s="22">
        <f t="shared" si="12"/>
        <v>333</v>
      </c>
      <c r="L52" s="22">
        <f t="shared" si="12"/>
        <v>1034.18</v>
      </c>
      <c r="M52" s="15"/>
      <c r="N52" s="15"/>
      <c r="O52" s="15"/>
      <c r="P52" s="15"/>
      <c r="Q52" s="15"/>
      <c r="R52" s="15"/>
      <c r="S52" s="14"/>
      <c r="T52" s="14"/>
      <c r="U52" s="13">
        <f t="shared" si="3"/>
        <v>97.628622675351664</v>
      </c>
    </row>
    <row r="53" spans="1:21" outlineLevel="3">
      <c r="A53" s="17" t="s">
        <v>45</v>
      </c>
      <c r="B53" s="16">
        <v>987</v>
      </c>
      <c r="C53" s="19" t="s">
        <v>25</v>
      </c>
      <c r="D53" s="23" t="s">
        <v>20</v>
      </c>
      <c r="E53" s="34" t="s">
        <v>49</v>
      </c>
      <c r="F53" s="22">
        <f>F54</f>
        <v>333</v>
      </c>
      <c r="G53" s="22">
        <v>333</v>
      </c>
      <c r="H53" s="22">
        <v>333</v>
      </c>
      <c r="I53" s="22">
        <v>333</v>
      </c>
      <c r="J53" s="22">
        <v>333</v>
      </c>
      <c r="K53" s="22">
        <v>333</v>
      </c>
      <c r="L53" s="22">
        <f>L54</f>
        <v>333</v>
      </c>
      <c r="M53" s="15"/>
      <c r="N53" s="15"/>
      <c r="O53" s="15"/>
      <c r="P53" s="15"/>
      <c r="Q53" s="15"/>
      <c r="R53" s="15"/>
      <c r="S53" s="14"/>
      <c r="T53" s="14"/>
      <c r="U53" s="13">
        <f t="shared" si="3"/>
        <v>100</v>
      </c>
    </row>
    <row r="54" spans="1:21" ht="38.25" outlineLevel="3">
      <c r="A54" s="30" t="s">
        <v>46</v>
      </c>
      <c r="B54" s="16">
        <v>987</v>
      </c>
      <c r="C54" s="19" t="s">
        <v>25</v>
      </c>
      <c r="D54" s="23" t="s">
        <v>20</v>
      </c>
      <c r="E54" s="34" t="s">
        <v>50</v>
      </c>
      <c r="F54" s="22">
        <f>F55</f>
        <v>333</v>
      </c>
      <c r="G54" s="22"/>
      <c r="H54" s="22"/>
      <c r="I54" s="22"/>
      <c r="J54" s="22"/>
      <c r="K54" s="22"/>
      <c r="L54" s="22">
        <f>L55</f>
        <v>333</v>
      </c>
      <c r="M54" s="15"/>
      <c r="N54" s="15"/>
      <c r="O54" s="15"/>
      <c r="P54" s="15"/>
      <c r="Q54" s="15"/>
      <c r="R54" s="15"/>
      <c r="S54" s="14"/>
      <c r="T54" s="14"/>
      <c r="U54" s="13">
        <f t="shared" si="3"/>
        <v>100</v>
      </c>
    </row>
    <row r="55" spans="1:21" outlineLevel="3">
      <c r="A55" s="30" t="s">
        <v>76</v>
      </c>
      <c r="B55" s="16">
        <v>987</v>
      </c>
      <c r="C55" s="19" t="s">
        <v>25</v>
      </c>
      <c r="D55" s="23" t="s">
        <v>20</v>
      </c>
      <c r="E55" s="34" t="s">
        <v>78</v>
      </c>
      <c r="F55" s="22">
        <f>F56</f>
        <v>333</v>
      </c>
      <c r="G55" s="22"/>
      <c r="H55" s="22"/>
      <c r="I55" s="22"/>
      <c r="J55" s="22"/>
      <c r="K55" s="22"/>
      <c r="L55" s="22">
        <f>L56</f>
        <v>333</v>
      </c>
      <c r="M55" s="15"/>
      <c r="N55" s="15"/>
      <c r="O55" s="15"/>
      <c r="P55" s="15"/>
      <c r="Q55" s="15"/>
      <c r="R55" s="15"/>
      <c r="S55" s="14"/>
      <c r="T55" s="14"/>
      <c r="U55" s="13">
        <f t="shared" si="3"/>
        <v>100</v>
      </c>
    </row>
    <row r="56" spans="1:21" ht="51" outlineLevel="3">
      <c r="A56" s="30" t="s">
        <v>90</v>
      </c>
      <c r="B56" s="16">
        <v>987</v>
      </c>
      <c r="C56" s="19" t="s">
        <v>25</v>
      </c>
      <c r="D56" s="23" t="s">
        <v>20</v>
      </c>
      <c r="E56" s="34" t="s">
        <v>92</v>
      </c>
      <c r="F56" s="22">
        <f>F57</f>
        <v>333</v>
      </c>
      <c r="G56" s="22"/>
      <c r="H56" s="22"/>
      <c r="I56" s="22"/>
      <c r="J56" s="22"/>
      <c r="K56" s="22"/>
      <c r="L56" s="22">
        <f>L57</f>
        <v>333</v>
      </c>
      <c r="M56" s="15"/>
      <c r="N56" s="15"/>
      <c r="O56" s="15"/>
      <c r="P56" s="15"/>
      <c r="Q56" s="15"/>
      <c r="R56" s="15"/>
      <c r="S56" s="14"/>
      <c r="T56" s="14"/>
      <c r="U56" s="13">
        <f t="shared" si="3"/>
        <v>100</v>
      </c>
    </row>
    <row r="57" spans="1:21" outlineLevel="3">
      <c r="A57" s="30" t="s">
        <v>91</v>
      </c>
      <c r="B57" s="16">
        <v>987</v>
      </c>
      <c r="C57" s="19" t="s">
        <v>25</v>
      </c>
      <c r="D57" s="23" t="s">
        <v>20</v>
      </c>
      <c r="E57" s="34" t="s">
        <v>93</v>
      </c>
      <c r="F57" s="22">
        <v>333</v>
      </c>
      <c r="G57" s="22"/>
      <c r="H57" s="22"/>
      <c r="I57" s="22"/>
      <c r="J57" s="22"/>
      <c r="K57" s="22"/>
      <c r="L57" s="22">
        <v>333</v>
      </c>
      <c r="M57" s="15"/>
      <c r="N57" s="15"/>
      <c r="O57" s="15"/>
      <c r="P57" s="15"/>
      <c r="Q57" s="15"/>
      <c r="R57" s="15"/>
      <c r="S57" s="14"/>
      <c r="T57" s="14"/>
      <c r="U57" s="13">
        <f t="shared" si="3"/>
        <v>100</v>
      </c>
    </row>
    <row r="58" spans="1:21" outlineLevel="7">
      <c r="A58" s="17" t="s">
        <v>11</v>
      </c>
      <c r="B58" s="16">
        <f>B52</f>
        <v>987</v>
      </c>
      <c r="C58" s="19" t="s">
        <v>25</v>
      </c>
      <c r="D58" s="23" t="s">
        <v>23</v>
      </c>
      <c r="E58" s="34" t="s">
        <v>49</v>
      </c>
      <c r="F58" s="22">
        <f>F59</f>
        <v>726.3</v>
      </c>
      <c r="G58" s="22">
        <f t="shared" ref="G58:L58" si="13">G59</f>
        <v>0</v>
      </c>
      <c r="H58" s="22">
        <f t="shared" si="13"/>
        <v>0</v>
      </c>
      <c r="I58" s="22">
        <f t="shared" si="13"/>
        <v>0</v>
      </c>
      <c r="J58" s="22">
        <f t="shared" si="13"/>
        <v>0</v>
      </c>
      <c r="K58" s="22">
        <f t="shared" si="13"/>
        <v>0</v>
      </c>
      <c r="L58" s="22">
        <f t="shared" si="13"/>
        <v>701.18000000000006</v>
      </c>
      <c r="M58" s="15"/>
      <c r="N58" s="15"/>
      <c r="O58" s="15"/>
      <c r="P58" s="15"/>
      <c r="Q58" s="15"/>
      <c r="R58" s="15"/>
      <c r="S58" s="14"/>
      <c r="T58" s="14"/>
      <c r="U58" s="13">
        <f t="shared" si="3"/>
        <v>96.541374087842499</v>
      </c>
    </row>
    <row r="59" spans="1:21" ht="38.25" outlineLevel="7">
      <c r="A59" s="30" t="s">
        <v>46</v>
      </c>
      <c r="B59" s="16">
        <f t="shared" ref="B59:B67" si="14">B53</f>
        <v>987</v>
      </c>
      <c r="C59" s="19" t="s">
        <v>25</v>
      </c>
      <c r="D59" s="23" t="s">
        <v>23</v>
      </c>
      <c r="E59" s="34" t="s">
        <v>50</v>
      </c>
      <c r="F59" s="22">
        <f>F60</f>
        <v>726.3</v>
      </c>
      <c r="G59" s="22">
        <f t="shared" ref="G59:L59" si="15">G60</f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701.18000000000006</v>
      </c>
      <c r="M59" s="15"/>
      <c r="N59" s="15"/>
      <c r="O59" s="15"/>
      <c r="P59" s="15"/>
      <c r="Q59" s="15"/>
      <c r="R59" s="15"/>
      <c r="S59" s="14"/>
      <c r="T59" s="14"/>
      <c r="U59" s="13">
        <f t="shared" si="3"/>
        <v>96.541374087842499</v>
      </c>
    </row>
    <row r="60" spans="1:21" ht="25.5" outlineLevel="7">
      <c r="A60" s="30" t="s">
        <v>66</v>
      </c>
      <c r="B60" s="16">
        <f t="shared" si="14"/>
        <v>987</v>
      </c>
      <c r="C60" s="19" t="s">
        <v>25</v>
      </c>
      <c r="D60" s="23" t="s">
        <v>23</v>
      </c>
      <c r="E60" s="34" t="s">
        <v>72</v>
      </c>
      <c r="F60" s="22">
        <f>F62+F63+F64+F65</f>
        <v>726.3</v>
      </c>
      <c r="G60" s="22">
        <f t="shared" ref="G60:L60" si="16">G62+G63+G64+G65</f>
        <v>0</v>
      </c>
      <c r="H60" s="22">
        <f t="shared" si="16"/>
        <v>0</v>
      </c>
      <c r="I60" s="22">
        <f t="shared" si="16"/>
        <v>0</v>
      </c>
      <c r="J60" s="22">
        <f t="shared" si="16"/>
        <v>0</v>
      </c>
      <c r="K60" s="22">
        <f t="shared" si="16"/>
        <v>0</v>
      </c>
      <c r="L60" s="22">
        <f t="shared" si="16"/>
        <v>701.18000000000006</v>
      </c>
      <c r="M60" s="15"/>
      <c r="N60" s="15"/>
      <c r="O60" s="15"/>
      <c r="P60" s="15"/>
      <c r="Q60" s="15"/>
      <c r="R60" s="15"/>
      <c r="S60" s="14"/>
      <c r="T60" s="14"/>
      <c r="U60" s="13">
        <f t="shared" si="3"/>
        <v>96.541374087842499</v>
      </c>
    </row>
    <row r="61" spans="1:21" outlineLevel="7">
      <c r="A61" s="30" t="s">
        <v>94</v>
      </c>
      <c r="B61" s="16">
        <f t="shared" si="14"/>
        <v>987</v>
      </c>
      <c r="C61" s="19" t="s">
        <v>25</v>
      </c>
      <c r="D61" s="23" t="s">
        <v>23</v>
      </c>
      <c r="E61" s="34" t="s">
        <v>101</v>
      </c>
      <c r="F61" s="22">
        <f>F62+F63</f>
        <v>126.49</v>
      </c>
      <c r="G61" s="22">
        <f t="shared" ref="G61:L61" si="17">G62+G63</f>
        <v>0</v>
      </c>
      <c r="H61" s="22">
        <f t="shared" si="17"/>
        <v>0</v>
      </c>
      <c r="I61" s="22">
        <f t="shared" si="17"/>
        <v>0</v>
      </c>
      <c r="J61" s="22">
        <f t="shared" si="17"/>
        <v>0</v>
      </c>
      <c r="K61" s="22">
        <f t="shared" si="17"/>
        <v>0</v>
      </c>
      <c r="L61" s="22">
        <f t="shared" si="17"/>
        <v>101.39</v>
      </c>
      <c r="M61" s="15"/>
      <c r="N61" s="15"/>
      <c r="O61" s="15"/>
      <c r="P61" s="15"/>
      <c r="Q61" s="15"/>
      <c r="R61" s="15"/>
      <c r="S61" s="14"/>
      <c r="T61" s="14"/>
      <c r="U61" s="13">
        <f t="shared" si="3"/>
        <v>80.15653411336865</v>
      </c>
    </row>
    <row r="62" spans="1:21" ht="25.5" outlineLevel="7">
      <c r="A62" s="30" t="s">
        <v>95</v>
      </c>
      <c r="B62" s="16">
        <f t="shared" si="14"/>
        <v>987</v>
      </c>
      <c r="C62" s="19" t="s">
        <v>25</v>
      </c>
      <c r="D62" s="23" t="s">
        <v>23</v>
      </c>
      <c r="E62" s="34" t="s">
        <v>102</v>
      </c>
      <c r="F62" s="22">
        <v>30</v>
      </c>
      <c r="G62" s="22"/>
      <c r="H62" s="22"/>
      <c r="I62" s="22"/>
      <c r="J62" s="22"/>
      <c r="K62" s="22"/>
      <c r="L62" s="22">
        <v>15.73</v>
      </c>
      <c r="M62" s="15"/>
      <c r="N62" s="15"/>
      <c r="O62" s="15"/>
      <c r="P62" s="15"/>
      <c r="Q62" s="15"/>
      <c r="R62" s="15"/>
      <c r="S62" s="14"/>
      <c r="T62" s="14"/>
      <c r="U62" s="13">
        <f t="shared" si="3"/>
        <v>52.43333333333333</v>
      </c>
    </row>
    <row r="63" spans="1:21" outlineLevel="7">
      <c r="A63" s="33" t="s">
        <v>96</v>
      </c>
      <c r="B63" s="16">
        <f t="shared" si="14"/>
        <v>987</v>
      </c>
      <c r="C63" s="19" t="s">
        <v>25</v>
      </c>
      <c r="D63" s="23" t="s">
        <v>23</v>
      </c>
      <c r="E63" s="34" t="s">
        <v>103</v>
      </c>
      <c r="F63" s="22">
        <v>96.49</v>
      </c>
      <c r="G63" s="22"/>
      <c r="H63" s="22"/>
      <c r="I63" s="22"/>
      <c r="J63" s="22"/>
      <c r="K63" s="22"/>
      <c r="L63" s="22">
        <v>85.66</v>
      </c>
      <c r="M63" s="15"/>
      <c r="N63" s="15"/>
      <c r="O63" s="15"/>
      <c r="P63" s="15"/>
      <c r="Q63" s="15"/>
      <c r="R63" s="15"/>
      <c r="S63" s="14"/>
      <c r="T63" s="14"/>
      <c r="U63" s="13">
        <f t="shared" si="3"/>
        <v>88.776038967768685</v>
      </c>
    </row>
    <row r="64" spans="1:21" outlineLevel="7">
      <c r="A64" s="30" t="s">
        <v>97</v>
      </c>
      <c r="B64" s="16">
        <f t="shared" si="14"/>
        <v>987</v>
      </c>
      <c r="C64" s="19" t="s">
        <v>25</v>
      </c>
      <c r="D64" s="23" t="s">
        <v>23</v>
      </c>
      <c r="E64" s="34" t="s">
        <v>104</v>
      </c>
      <c r="F64" s="22">
        <v>39.81</v>
      </c>
      <c r="G64" s="22"/>
      <c r="H64" s="22"/>
      <c r="I64" s="22"/>
      <c r="J64" s="22"/>
      <c r="K64" s="22"/>
      <c r="L64" s="22">
        <v>39.79</v>
      </c>
      <c r="M64" s="15"/>
      <c r="N64" s="15"/>
      <c r="O64" s="15"/>
      <c r="P64" s="15"/>
      <c r="Q64" s="15"/>
      <c r="R64" s="15"/>
      <c r="S64" s="14"/>
      <c r="T64" s="14"/>
      <c r="U64" s="13">
        <f t="shared" si="3"/>
        <v>99.949761366490819</v>
      </c>
    </row>
    <row r="65" spans="1:21" outlineLevel="7">
      <c r="A65" s="30" t="s">
        <v>98</v>
      </c>
      <c r="B65" s="16">
        <f t="shared" si="14"/>
        <v>987</v>
      </c>
      <c r="C65" s="19" t="s">
        <v>25</v>
      </c>
      <c r="D65" s="23" t="s">
        <v>23</v>
      </c>
      <c r="E65" s="34" t="s">
        <v>105</v>
      </c>
      <c r="F65" s="22">
        <f>F66+F67</f>
        <v>560</v>
      </c>
      <c r="G65" s="22">
        <f t="shared" ref="G65:L65" si="18">G66+G67</f>
        <v>0</v>
      </c>
      <c r="H65" s="22">
        <f t="shared" si="18"/>
        <v>0</v>
      </c>
      <c r="I65" s="22">
        <f t="shared" si="18"/>
        <v>0</v>
      </c>
      <c r="J65" s="22">
        <f t="shared" si="18"/>
        <v>0</v>
      </c>
      <c r="K65" s="22">
        <f t="shared" si="18"/>
        <v>0</v>
      </c>
      <c r="L65" s="22">
        <f t="shared" si="18"/>
        <v>560</v>
      </c>
      <c r="M65" s="15"/>
      <c r="N65" s="15"/>
      <c r="O65" s="15"/>
      <c r="P65" s="15"/>
      <c r="Q65" s="15"/>
      <c r="R65" s="15"/>
      <c r="S65" s="14"/>
      <c r="T65" s="14"/>
      <c r="U65" s="13">
        <f t="shared" si="3"/>
        <v>100</v>
      </c>
    </row>
    <row r="66" spans="1:21" ht="25.5" outlineLevel="7">
      <c r="A66" s="30" t="s">
        <v>99</v>
      </c>
      <c r="B66" s="16">
        <f t="shared" si="14"/>
        <v>987</v>
      </c>
      <c r="C66" s="19" t="s">
        <v>25</v>
      </c>
      <c r="D66" s="23" t="s">
        <v>23</v>
      </c>
      <c r="E66" s="34" t="s">
        <v>106</v>
      </c>
      <c r="F66" s="22">
        <v>350</v>
      </c>
      <c r="G66" s="22"/>
      <c r="H66" s="22"/>
      <c r="I66" s="22"/>
      <c r="J66" s="22"/>
      <c r="K66" s="22"/>
      <c r="L66" s="22">
        <v>350</v>
      </c>
      <c r="M66" s="15"/>
      <c r="N66" s="15"/>
      <c r="O66" s="15"/>
      <c r="P66" s="15"/>
      <c r="Q66" s="15"/>
      <c r="R66" s="15"/>
      <c r="S66" s="14"/>
      <c r="T66" s="14"/>
      <c r="U66" s="13">
        <f t="shared" si="3"/>
        <v>100</v>
      </c>
    </row>
    <row r="67" spans="1:21" ht="25.5" outlineLevel="7">
      <c r="A67" s="33" t="s">
        <v>100</v>
      </c>
      <c r="B67" s="16">
        <f t="shared" si="14"/>
        <v>987</v>
      </c>
      <c r="C67" s="19" t="s">
        <v>25</v>
      </c>
      <c r="D67" s="23" t="s">
        <v>23</v>
      </c>
      <c r="E67" s="34" t="s">
        <v>107</v>
      </c>
      <c r="F67" s="22">
        <v>210</v>
      </c>
      <c r="G67" s="22"/>
      <c r="H67" s="22"/>
      <c r="I67" s="22"/>
      <c r="J67" s="22"/>
      <c r="K67" s="22"/>
      <c r="L67" s="22">
        <v>210</v>
      </c>
      <c r="M67" s="15"/>
      <c r="N67" s="15"/>
      <c r="O67" s="15"/>
      <c r="P67" s="15"/>
      <c r="Q67" s="15"/>
      <c r="R67" s="15"/>
      <c r="S67" s="14"/>
      <c r="T67" s="14"/>
      <c r="U67" s="13">
        <f t="shared" si="3"/>
        <v>100</v>
      </c>
    </row>
    <row r="68" spans="1:21" outlineLevel="7">
      <c r="A68" s="17" t="s">
        <v>38</v>
      </c>
      <c r="B68" s="16">
        <v>987</v>
      </c>
      <c r="C68" s="19" t="s">
        <v>40</v>
      </c>
      <c r="D68" s="23" t="s">
        <v>19</v>
      </c>
      <c r="E68" s="34" t="s">
        <v>49</v>
      </c>
      <c r="F68" s="22">
        <f>F69</f>
        <v>1140</v>
      </c>
      <c r="G68" s="22">
        <f t="shared" ref="G68:L68" si="19">G69</f>
        <v>0</v>
      </c>
      <c r="H68" s="22">
        <f t="shared" si="19"/>
        <v>0</v>
      </c>
      <c r="I68" s="22">
        <f t="shared" si="19"/>
        <v>0</v>
      </c>
      <c r="J68" s="22">
        <f t="shared" si="19"/>
        <v>0</v>
      </c>
      <c r="K68" s="22">
        <f t="shared" si="19"/>
        <v>0</v>
      </c>
      <c r="L68" s="22">
        <f t="shared" si="19"/>
        <v>1140</v>
      </c>
      <c r="M68" s="15"/>
      <c r="N68" s="15"/>
      <c r="O68" s="15"/>
      <c r="P68" s="15"/>
      <c r="Q68" s="15"/>
      <c r="R68" s="15"/>
      <c r="S68" s="14"/>
      <c r="T68" s="14"/>
      <c r="U68" s="13">
        <f t="shared" si="3"/>
        <v>100</v>
      </c>
    </row>
    <row r="69" spans="1:21" outlineLevel="7">
      <c r="A69" s="31" t="s">
        <v>39</v>
      </c>
      <c r="B69" s="16">
        <v>987</v>
      </c>
      <c r="C69" s="19" t="s">
        <v>40</v>
      </c>
      <c r="D69" s="23" t="s">
        <v>25</v>
      </c>
      <c r="E69" s="34" t="s">
        <v>49</v>
      </c>
      <c r="F69" s="22">
        <f>F70</f>
        <v>1140</v>
      </c>
      <c r="G69" s="22">
        <f t="shared" ref="G69:L69" si="20">G70</f>
        <v>0</v>
      </c>
      <c r="H69" s="22">
        <f t="shared" si="20"/>
        <v>0</v>
      </c>
      <c r="I69" s="22">
        <f t="shared" si="20"/>
        <v>0</v>
      </c>
      <c r="J69" s="22">
        <f t="shared" si="20"/>
        <v>0</v>
      </c>
      <c r="K69" s="22">
        <f t="shared" si="20"/>
        <v>0</v>
      </c>
      <c r="L69" s="22">
        <f t="shared" si="20"/>
        <v>1140</v>
      </c>
      <c r="M69" s="15"/>
      <c r="N69" s="15"/>
      <c r="O69" s="15"/>
      <c r="P69" s="15"/>
      <c r="Q69" s="15"/>
      <c r="R69" s="15"/>
      <c r="S69" s="14"/>
      <c r="T69" s="14"/>
      <c r="U69" s="13">
        <f t="shared" si="3"/>
        <v>100</v>
      </c>
    </row>
    <row r="70" spans="1:21" ht="38.25" outlineLevel="7">
      <c r="A70" s="30" t="s">
        <v>46</v>
      </c>
      <c r="B70" s="16">
        <v>987</v>
      </c>
      <c r="C70" s="19" t="s">
        <v>40</v>
      </c>
      <c r="D70" s="23" t="s">
        <v>25</v>
      </c>
      <c r="E70" s="34" t="s">
        <v>50</v>
      </c>
      <c r="F70" s="22">
        <f>F71</f>
        <v>1140</v>
      </c>
      <c r="G70" s="22">
        <f t="shared" ref="G70:L70" si="21">G71</f>
        <v>0</v>
      </c>
      <c r="H70" s="22">
        <f t="shared" si="21"/>
        <v>0</v>
      </c>
      <c r="I70" s="22">
        <f t="shared" si="21"/>
        <v>0</v>
      </c>
      <c r="J70" s="22">
        <f t="shared" si="21"/>
        <v>0</v>
      </c>
      <c r="K70" s="22">
        <f t="shared" si="21"/>
        <v>0</v>
      </c>
      <c r="L70" s="22">
        <f t="shared" si="21"/>
        <v>1140</v>
      </c>
      <c r="M70" s="15"/>
      <c r="N70" s="15"/>
      <c r="O70" s="15"/>
      <c r="P70" s="15"/>
      <c r="Q70" s="15"/>
      <c r="R70" s="15"/>
      <c r="S70" s="14"/>
      <c r="T70" s="14"/>
      <c r="U70" s="13">
        <f t="shared" si="3"/>
        <v>100</v>
      </c>
    </row>
    <row r="71" spans="1:21" ht="25.5" outlineLevel="7">
      <c r="A71" s="30" t="s">
        <v>108</v>
      </c>
      <c r="B71" s="16">
        <v>987</v>
      </c>
      <c r="C71" s="19" t="s">
        <v>40</v>
      </c>
      <c r="D71" s="23" t="s">
        <v>25</v>
      </c>
      <c r="E71" s="34" t="s">
        <v>110</v>
      </c>
      <c r="F71" s="22">
        <f>F72</f>
        <v>1140</v>
      </c>
      <c r="G71" s="22">
        <f t="shared" ref="G71:L71" si="22">G72</f>
        <v>0</v>
      </c>
      <c r="H71" s="22">
        <f t="shared" si="22"/>
        <v>0</v>
      </c>
      <c r="I71" s="22">
        <f t="shared" si="22"/>
        <v>0</v>
      </c>
      <c r="J71" s="22">
        <f t="shared" si="22"/>
        <v>0</v>
      </c>
      <c r="K71" s="22">
        <f t="shared" si="22"/>
        <v>0</v>
      </c>
      <c r="L71" s="22">
        <f t="shared" si="22"/>
        <v>1140</v>
      </c>
      <c r="M71" s="15"/>
      <c r="N71" s="15"/>
      <c r="O71" s="15"/>
      <c r="P71" s="15"/>
      <c r="Q71" s="15"/>
      <c r="R71" s="15"/>
      <c r="S71" s="14"/>
      <c r="T71" s="14"/>
      <c r="U71" s="13">
        <f t="shared" si="3"/>
        <v>100</v>
      </c>
    </row>
    <row r="72" spans="1:21" outlineLevel="7">
      <c r="A72" s="30" t="s">
        <v>109</v>
      </c>
      <c r="B72" s="16">
        <v>987</v>
      </c>
      <c r="C72" s="19" t="s">
        <v>40</v>
      </c>
      <c r="D72" s="23" t="s">
        <v>25</v>
      </c>
      <c r="E72" s="34" t="s">
        <v>111</v>
      </c>
      <c r="F72" s="22">
        <v>1140</v>
      </c>
      <c r="G72" s="22"/>
      <c r="H72" s="22"/>
      <c r="I72" s="22"/>
      <c r="J72" s="22"/>
      <c r="K72" s="22"/>
      <c r="L72" s="22">
        <v>1140</v>
      </c>
      <c r="M72" s="15"/>
      <c r="N72" s="15"/>
      <c r="O72" s="15"/>
      <c r="P72" s="15"/>
      <c r="Q72" s="15"/>
      <c r="R72" s="15"/>
      <c r="S72" s="14"/>
      <c r="T72" s="14"/>
      <c r="U72" s="13">
        <f t="shared" si="3"/>
        <v>100</v>
      </c>
    </row>
    <row r="73" spans="1:21" outlineLevel="7">
      <c r="A73" s="30" t="s">
        <v>36</v>
      </c>
      <c r="B73" s="16">
        <v>987</v>
      </c>
      <c r="C73" s="19" t="s">
        <v>35</v>
      </c>
      <c r="D73" s="23" t="s">
        <v>19</v>
      </c>
      <c r="E73" s="34" t="s">
        <v>49</v>
      </c>
      <c r="F73" s="22">
        <f>F74</f>
        <v>3</v>
      </c>
      <c r="G73" s="22">
        <f t="shared" ref="G73:L75" si="23">G74</f>
        <v>0</v>
      </c>
      <c r="H73" s="22">
        <f t="shared" si="23"/>
        <v>0</v>
      </c>
      <c r="I73" s="22">
        <f t="shared" si="23"/>
        <v>0</v>
      </c>
      <c r="J73" s="22">
        <f t="shared" si="23"/>
        <v>0</v>
      </c>
      <c r="K73" s="22">
        <f t="shared" si="23"/>
        <v>0</v>
      </c>
      <c r="L73" s="22">
        <f t="shared" si="23"/>
        <v>3</v>
      </c>
      <c r="M73" s="15"/>
      <c r="N73" s="15"/>
      <c r="O73" s="15"/>
      <c r="P73" s="15"/>
      <c r="Q73" s="15"/>
      <c r="R73" s="15"/>
      <c r="S73" s="14"/>
      <c r="T73" s="14"/>
      <c r="U73" s="13">
        <f t="shared" si="3"/>
        <v>100</v>
      </c>
    </row>
    <row r="74" spans="1:21" ht="25.5" outlineLevel="7">
      <c r="A74" s="30" t="s">
        <v>37</v>
      </c>
      <c r="B74" s="16">
        <v>987</v>
      </c>
      <c r="C74" s="19" t="s">
        <v>35</v>
      </c>
      <c r="D74" s="23" t="s">
        <v>25</v>
      </c>
      <c r="E74" s="34" t="s">
        <v>49</v>
      </c>
      <c r="F74" s="22">
        <f>F75</f>
        <v>3</v>
      </c>
      <c r="G74" s="22">
        <f t="shared" si="23"/>
        <v>0</v>
      </c>
      <c r="H74" s="22">
        <f t="shared" si="23"/>
        <v>0</v>
      </c>
      <c r="I74" s="22">
        <f t="shared" si="23"/>
        <v>0</v>
      </c>
      <c r="J74" s="22">
        <f t="shared" si="23"/>
        <v>0</v>
      </c>
      <c r="K74" s="22">
        <f t="shared" si="23"/>
        <v>0</v>
      </c>
      <c r="L74" s="22">
        <f t="shared" si="23"/>
        <v>3</v>
      </c>
      <c r="M74" s="15"/>
      <c r="N74" s="15"/>
      <c r="O74" s="15"/>
      <c r="P74" s="15"/>
      <c r="Q74" s="15"/>
      <c r="R74" s="15"/>
      <c r="S74" s="14"/>
      <c r="T74" s="14"/>
      <c r="U74" s="13">
        <f t="shared" si="3"/>
        <v>100</v>
      </c>
    </row>
    <row r="75" spans="1:21" ht="38.25" outlineLevel="7">
      <c r="A75" s="30" t="s">
        <v>46</v>
      </c>
      <c r="B75" s="16">
        <v>987</v>
      </c>
      <c r="C75" s="19" t="s">
        <v>35</v>
      </c>
      <c r="D75" s="23" t="s">
        <v>25</v>
      </c>
      <c r="E75" s="34" t="s">
        <v>50</v>
      </c>
      <c r="F75" s="22">
        <f>F76</f>
        <v>3</v>
      </c>
      <c r="G75" s="22">
        <f t="shared" si="23"/>
        <v>0</v>
      </c>
      <c r="H75" s="22">
        <f t="shared" si="23"/>
        <v>0</v>
      </c>
      <c r="I75" s="22">
        <f t="shared" si="23"/>
        <v>0</v>
      </c>
      <c r="J75" s="22">
        <f t="shared" si="23"/>
        <v>0</v>
      </c>
      <c r="K75" s="22">
        <f t="shared" si="23"/>
        <v>0</v>
      </c>
      <c r="L75" s="22">
        <f t="shared" si="23"/>
        <v>3</v>
      </c>
      <c r="M75" s="15"/>
      <c r="N75" s="15"/>
      <c r="O75" s="15"/>
      <c r="P75" s="15"/>
      <c r="Q75" s="15"/>
      <c r="R75" s="15"/>
      <c r="S75" s="14"/>
      <c r="T75" s="14"/>
      <c r="U75" s="13">
        <f t="shared" si="3"/>
        <v>100</v>
      </c>
    </row>
    <row r="76" spans="1:21" ht="38.25" outlineLevel="7">
      <c r="A76" s="30" t="s">
        <v>47</v>
      </c>
      <c r="B76" s="16">
        <v>987</v>
      </c>
      <c r="C76" s="19" t="s">
        <v>35</v>
      </c>
      <c r="D76" s="23" t="s">
        <v>25</v>
      </c>
      <c r="E76" s="34" t="s">
        <v>51</v>
      </c>
      <c r="F76" s="22">
        <f>F77</f>
        <v>3</v>
      </c>
      <c r="G76" s="22">
        <f t="shared" ref="G76:L76" si="24">G77</f>
        <v>0</v>
      </c>
      <c r="H76" s="22">
        <f t="shared" si="24"/>
        <v>0</v>
      </c>
      <c r="I76" s="22">
        <f t="shared" si="24"/>
        <v>0</v>
      </c>
      <c r="J76" s="22">
        <f t="shared" si="24"/>
        <v>0</v>
      </c>
      <c r="K76" s="22">
        <f t="shared" si="24"/>
        <v>0</v>
      </c>
      <c r="L76" s="22">
        <f t="shared" si="24"/>
        <v>3</v>
      </c>
      <c r="M76" s="15"/>
      <c r="N76" s="15"/>
      <c r="O76" s="15"/>
      <c r="P76" s="15"/>
      <c r="Q76" s="15"/>
      <c r="R76" s="15"/>
      <c r="S76" s="14"/>
      <c r="T76" s="14"/>
      <c r="U76" s="13">
        <f t="shared" si="3"/>
        <v>100</v>
      </c>
    </row>
    <row r="77" spans="1:21" outlineLevel="7">
      <c r="A77" s="30" t="s">
        <v>54</v>
      </c>
      <c r="B77" s="16">
        <v>987</v>
      </c>
      <c r="C77" s="19" t="s">
        <v>35</v>
      </c>
      <c r="D77" s="23" t="s">
        <v>25</v>
      </c>
      <c r="E77" s="34" t="s">
        <v>59</v>
      </c>
      <c r="F77" s="22">
        <v>3</v>
      </c>
      <c r="G77" s="22"/>
      <c r="H77" s="22"/>
      <c r="I77" s="22"/>
      <c r="J77" s="22"/>
      <c r="K77" s="22"/>
      <c r="L77" s="22">
        <v>3</v>
      </c>
      <c r="M77" s="15"/>
      <c r="N77" s="15"/>
      <c r="O77" s="15"/>
      <c r="P77" s="15"/>
      <c r="Q77" s="15"/>
      <c r="R77" s="15"/>
      <c r="S77" s="14"/>
      <c r="T77" s="14"/>
      <c r="U77" s="13">
        <f t="shared" si="3"/>
        <v>100</v>
      </c>
    </row>
    <row r="78" spans="1:21" outlineLevel="7">
      <c r="A78" s="17" t="s">
        <v>12</v>
      </c>
      <c r="B78" s="16">
        <f>B58</f>
        <v>987</v>
      </c>
      <c r="C78" s="19" t="s">
        <v>26</v>
      </c>
      <c r="D78" s="23" t="s">
        <v>19</v>
      </c>
      <c r="E78" s="34" t="s">
        <v>49</v>
      </c>
      <c r="F78" s="22">
        <f>F79</f>
        <v>409.7</v>
      </c>
      <c r="G78" s="22" t="e">
        <f>G79+#REF!</f>
        <v>#REF!</v>
      </c>
      <c r="H78" s="22" t="e">
        <f>H79+#REF!</f>
        <v>#REF!</v>
      </c>
      <c r="I78" s="22" t="e">
        <f>I79+#REF!</f>
        <v>#REF!</v>
      </c>
      <c r="J78" s="22" t="e">
        <f>J79+#REF!</f>
        <v>#REF!</v>
      </c>
      <c r="K78" s="22" t="e">
        <f>K79+#REF!</f>
        <v>#REF!</v>
      </c>
      <c r="L78" s="22">
        <f>L79</f>
        <v>404.02</v>
      </c>
      <c r="M78" s="15"/>
      <c r="N78" s="15"/>
      <c r="O78" s="15"/>
      <c r="P78" s="15"/>
      <c r="Q78" s="15"/>
      <c r="R78" s="15"/>
      <c r="S78" s="14"/>
      <c r="T78" s="14"/>
      <c r="U78" s="13">
        <f t="shared" ref="U78:U83" si="25">L78/F78*100</f>
        <v>98.613619721747611</v>
      </c>
    </row>
    <row r="79" spans="1:21" outlineLevel="7">
      <c r="A79" s="17" t="s">
        <v>13</v>
      </c>
      <c r="B79" s="35">
        <v>987</v>
      </c>
      <c r="C79" s="36" t="s">
        <v>26</v>
      </c>
      <c r="D79" s="37" t="s">
        <v>20</v>
      </c>
      <c r="E79" s="34" t="s">
        <v>49</v>
      </c>
      <c r="F79" s="38">
        <f>F80</f>
        <v>409.7</v>
      </c>
      <c r="G79" s="38" t="e">
        <f>#REF!</f>
        <v>#REF!</v>
      </c>
      <c r="H79" s="38" t="e">
        <f>#REF!</f>
        <v>#REF!</v>
      </c>
      <c r="I79" s="38" t="e">
        <f>#REF!</f>
        <v>#REF!</v>
      </c>
      <c r="J79" s="38" t="e">
        <f>#REF!</f>
        <v>#REF!</v>
      </c>
      <c r="K79" s="38" t="e">
        <f>#REF!</f>
        <v>#REF!</v>
      </c>
      <c r="L79" s="38">
        <f>L80</f>
        <v>404.02</v>
      </c>
      <c r="M79" s="39"/>
      <c r="N79" s="39"/>
      <c r="O79" s="39"/>
      <c r="P79" s="39"/>
      <c r="Q79" s="39"/>
      <c r="R79" s="39"/>
      <c r="S79" s="40"/>
      <c r="T79" s="40"/>
      <c r="U79" s="41">
        <f t="shared" si="25"/>
        <v>98.613619721747611</v>
      </c>
    </row>
    <row r="80" spans="1:21" ht="38.25">
      <c r="A80" s="30" t="s">
        <v>46</v>
      </c>
      <c r="B80" s="35">
        <v>987</v>
      </c>
      <c r="C80" s="19" t="s">
        <v>26</v>
      </c>
      <c r="D80" s="37" t="s">
        <v>20</v>
      </c>
      <c r="E80" s="34" t="s">
        <v>50</v>
      </c>
      <c r="F80" s="38">
        <f>F81</f>
        <v>409.7</v>
      </c>
      <c r="G80" s="42"/>
      <c r="H80" s="42"/>
      <c r="I80" s="42"/>
      <c r="J80" s="42"/>
      <c r="K80" s="42"/>
      <c r="L80" s="38">
        <f>L81</f>
        <v>404.02</v>
      </c>
      <c r="M80" s="42"/>
      <c r="N80" s="42"/>
      <c r="O80" s="42"/>
      <c r="P80" s="42"/>
      <c r="Q80" s="42"/>
      <c r="R80" s="42"/>
      <c r="S80" s="42"/>
      <c r="T80" s="42"/>
      <c r="U80" s="41">
        <f t="shared" si="25"/>
        <v>98.613619721747611</v>
      </c>
    </row>
    <row r="81" spans="1:21">
      <c r="A81" s="30" t="s">
        <v>115</v>
      </c>
      <c r="B81" s="35">
        <v>987</v>
      </c>
      <c r="C81" s="36" t="s">
        <v>26</v>
      </c>
      <c r="D81" s="37" t="s">
        <v>20</v>
      </c>
      <c r="E81" s="34" t="s">
        <v>112</v>
      </c>
      <c r="F81" s="38">
        <f>F82+F83</f>
        <v>409.7</v>
      </c>
      <c r="G81" s="38">
        <f t="shared" ref="G81:L81" si="26">G82+G83</f>
        <v>0</v>
      </c>
      <c r="H81" s="38">
        <f t="shared" si="26"/>
        <v>0</v>
      </c>
      <c r="I81" s="38">
        <f t="shared" si="26"/>
        <v>0</v>
      </c>
      <c r="J81" s="38">
        <f t="shared" si="26"/>
        <v>0</v>
      </c>
      <c r="K81" s="38">
        <f t="shared" si="26"/>
        <v>0</v>
      </c>
      <c r="L81" s="38">
        <f t="shared" si="26"/>
        <v>404.02</v>
      </c>
      <c r="M81" s="42"/>
      <c r="N81" s="42"/>
      <c r="O81" s="42"/>
      <c r="P81" s="42"/>
      <c r="Q81" s="42"/>
      <c r="R81" s="42"/>
      <c r="S81" s="42"/>
      <c r="T81" s="42"/>
      <c r="U81" s="41">
        <f t="shared" si="25"/>
        <v>98.613619721747611</v>
      </c>
    </row>
    <row r="82" spans="1:21" ht="25.5">
      <c r="A82" s="30" t="s">
        <v>116</v>
      </c>
      <c r="B82" s="35">
        <v>987</v>
      </c>
      <c r="C82" s="36" t="s">
        <v>26</v>
      </c>
      <c r="D82" s="37" t="s">
        <v>20</v>
      </c>
      <c r="E82" s="34" t="s">
        <v>113</v>
      </c>
      <c r="F82" s="38">
        <v>185.7</v>
      </c>
      <c r="G82" s="44"/>
      <c r="H82" s="44"/>
      <c r="I82" s="44"/>
      <c r="J82" s="44"/>
      <c r="K82" s="44"/>
      <c r="L82" s="38">
        <v>182.96</v>
      </c>
      <c r="M82" s="42"/>
      <c r="N82" s="42"/>
      <c r="O82" s="42"/>
      <c r="P82" s="42"/>
      <c r="Q82" s="42"/>
      <c r="R82" s="42"/>
      <c r="S82" s="42"/>
      <c r="T82" s="42"/>
      <c r="U82" s="41">
        <f t="shared" si="25"/>
        <v>98.524501884760369</v>
      </c>
    </row>
    <row r="83" spans="1:21" ht="25.5">
      <c r="A83" s="30" t="s">
        <v>117</v>
      </c>
      <c r="B83" s="17">
        <v>987</v>
      </c>
      <c r="C83" s="19" t="s">
        <v>26</v>
      </c>
      <c r="D83" s="43" t="s">
        <v>20</v>
      </c>
      <c r="E83" s="34" t="s">
        <v>114</v>
      </c>
      <c r="F83" s="45">
        <v>224</v>
      </c>
      <c r="G83" s="46"/>
      <c r="H83" s="46"/>
      <c r="I83" s="46"/>
      <c r="J83" s="46"/>
      <c r="K83" s="46"/>
      <c r="L83" s="47">
        <v>221.06</v>
      </c>
      <c r="M83" s="42"/>
      <c r="N83" s="42"/>
      <c r="O83" s="42"/>
      <c r="P83" s="42"/>
      <c r="Q83" s="42"/>
      <c r="R83" s="42"/>
      <c r="S83" s="42"/>
      <c r="T83" s="42"/>
      <c r="U83" s="13">
        <f t="shared" si="25"/>
        <v>98.6875</v>
      </c>
    </row>
  </sheetData>
  <mergeCells count="11">
    <mergeCell ref="A7:U7"/>
    <mergeCell ref="A1:U1"/>
    <mergeCell ref="A2:U2"/>
    <mergeCell ref="A6:U6"/>
    <mergeCell ref="A3:U3"/>
    <mergeCell ref="A4:U4"/>
    <mergeCell ref="A8:U8"/>
    <mergeCell ref="A9:U9"/>
    <mergeCell ref="A10:L10"/>
    <mergeCell ref="A12:U12"/>
    <mergeCell ref="A13:T13"/>
  </mergeCells>
  <phoneticPr fontId="11" type="noConversion"/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2025-06-17T07:37:55Z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