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6" i="1"/>
  <c r="K16"/>
  <c r="E16"/>
  <c r="B17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F18" l="1"/>
  <c r="G18"/>
  <c r="H18"/>
  <c r="I18"/>
  <c r="J18"/>
  <c r="F20"/>
  <c r="G20"/>
  <c r="H20"/>
  <c r="I20"/>
  <c r="J20"/>
  <c r="F33"/>
  <c r="F32" s="1"/>
  <c r="G33"/>
  <c r="G32" s="1"/>
  <c r="H33"/>
  <c r="H32" s="1"/>
  <c r="I33"/>
  <c r="I32" s="1"/>
  <c r="J33"/>
  <c r="J32" s="1"/>
  <c r="E32"/>
  <c r="F31"/>
  <c r="F30" s="1"/>
  <c r="G31"/>
  <c r="G30" s="1"/>
  <c r="H31"/>
  <c r="H30" s="1"/>
  <c r="I31"/>
  <c r="I30" s="1"/>
  <c r="J31"/>
  <c r="J30" s="1"/>
  <c r="F29"/>
  <c r="F28" s="1"/>
  <c r="G29"/>
  <c r="G28" s="1"/>
  <c r="H29"/>
  <c r="H28" s="1"/>
  <c r="I29"/>
  <c r="I28" s="1"/>
  <c r="J29"/>
  <c r="J28" s="1"/>
  <c r="F27"/>
  <c r="F26" s="1"/>
  <c r="G27"/>
  <c r="G26" s="1"/>
  <c r="H27"/>
  <c r="H26" s="1"/>
  <c r="I27"/>
  <c r="I26" s="1"/>
  <c r="J27"/>
  <c r="J26" s="1"/>
  <c r="F25"/>
  <c r="F24" s="1"/>
  <c r="G25"/>
  <c r="G24" s="1"/>
  <c r="H25"/>
  <c r="H24" s="1"/>
  <c r="I25"/>
  <c r="I24" s="1"/>
  <c r="J25"/>
  <c r="J24" s="1"/>
  <c r="F23"/>
  <c r="F22" s="1"/>
  <c r="G23"/>
  <c r="G22" s="1"/>
  <c r="H23"/>
  <c r="H22" s="1"/>
  <c r="I23"/>
  <c r="I22" s="1"/>
  <c r="J23"/>
  <c r="J22" s="1"/>
  <c r="G19" l="1"/>
  <c r="T29"/>
  <c r="G21"/>
  <c r="J21"/>
  <c r="F21"/>
  <c r="I19"/>
  <c r="F19"/>
  <c r="J19"/>
  <c r="I21"/>
  <c r="H19"/>
  <c r="H21"/>
  <c r="G17" l="1"/>
  <c r="G15" s="1"/>
  <c r="T28"/>
  <c r="J17"/>
  <c r="J15" s="1"/>
  <c r="E17"/>
  <c r="I17"/>
  <c r="I15" s="1"/>
  <c r="F17"/>
  <c r="F15" s="1"/>
  <c r="T18"/>
  <c r="H17"/>
  <c r="H15" s="1"/>
  <c r="E26"/>
  <c r="T20"/>
  <c r="T21"/>
  <c r="T22"/>
  <c r="T23"/>
  <c r="E15" l="1"/>
  <c r="T31"/>
  <c r="T30"/>
  <c r="K32"/>
  <c r="T32" s="1"/>
  <c r="T33"/>
  <c r="T25"/>
  <c r="T24"/>
  <c r="K26" l="1"/>
  <c r="T26" s="1"/>
  <c r="T27"/>
  <c r="K17"/>
  <c r="T19"/>
  <c r="T17" l="1"/>
  <c r="K15"/>
  <c r="T15" s="1"/>
</calcChain>
</file>

<file path=xl/sharedStrings.xml><?xml version="1.0" encoding="utf-8"?>
<sst xmlns="http://schemas.openxmlformats.org/spreadsheetml/2006/main" count="87" uniqueCount="48">
  <si>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</si>
  <si>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</si>
  <si>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</si>
  <si>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</si>
  <si>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</si>
  <si>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</si>
  <si>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</si>
  <si>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</si>
  <si>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</si>
  <si>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</si>
  <si>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</si>
  <si>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</si>
  <si>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</si>
  <si>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</si>
  <si>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</si>
  <si>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</si>
  <si>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</si>
  <si>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</si>
  <si>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</si>
  <si>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</si>
  <si>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</si>
  <si>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</si>
  <si>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</si>
  <si>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</si>
  <si>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</si>
  <si>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</si>
  <si>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</si>
  <si>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</si>
  <si>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Утверждено на 2022 год</t>
  </si>
  <si>
    <t xml:space="preserve">    ОХРАНА ОКРУЖАЮЩЕЙ СРЕДЫ</t>
  </si>
  <si>
    <t xml:space="preserve">      Охрана объектов растительного и животного мира и среды их обитания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</si>
  <si>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</si>
  <si>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</si>
  <si>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06</t>
  </si>
  <si>
    <t>07</t>
  </si>
  <si>
    <t xml:space="preserve">      Обеспечение проведения выборов и референдумов</t>
  </si>
  <si>
    <t xml:space="preserve">к решению Поломской </t>
  </si>
  <si>
    <t>сельской Думы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</si>
  <si>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</si>
  <si>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</si>
  <si>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</si>
  <si>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>за 2022 год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</si>
  <si>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</si>
  <si>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</si>
  <si>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</si>
  <si>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Фактические расходы за 2022 года</t>
  </si>
  <si>
    <t>(тыс.руб.)</t>
  </si>
  <si>
    <t>от 24.04.2023 № 44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</si>
</sst>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3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4">
      <alignment horizontal="right"/>
    </xf>
    <xf numFmtId="4" fontId="5" fillId="3" borderId="4">
      <alignment horizontal="right" vertical="top" shrinkToFit="1"/>
    </xf>
    <xf numFmtId="4" fontId="5" fillId="4" borderId="4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3">
      <alignment vertical="top" wrapText="1"/>
    </xf>
    <xf numFmtId="1" fontId="4" fillId="0" borderId="3">
      <alignment horizontal="left" vertical="top" wrapText="1" indent="2"/>
    </xf>
    <xf numFmtId="1" fontId="4" fillId="0" borderId="3">
      <alignment horizontal="center" vertical="top" shrinkToFit="1"/>
    </xf>
    <xf numFmtId="4" fontId="5" fillId="3" borderId="3">
      <alignment horizontal="right" vertical="top" shrinkToFit="1"/>
    </xf>
    <xf numFmtId="4" fontId="5" fillId="0" borderId="3">
      <alignment horizontal="right" vertical="top" shrinkToFit="1"/>
    </xf>
    <xf numFmtId="4" fontId="4" fillId="0" borderId="3">
      <alignment horizontal="right" vertical="top" shrinkToFit="1"/>
    </xf>
    <xf numFmtId="4" fontId="5" fillId="4" borderId="3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3" xfId="7" applyNumberFormat="1" applyProtection="1">
      <alignment horizontal="center" vertic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10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6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3" xfId="21" applyNumberFormat="1" applyProtection="1">
      <alignment horizontal="right" vertical="top" shrinkToFit="1"/>
    </xf>
    <xf numFmtId="2" fontId="8" fillId="0" borderId="2" xfId="8" applyNumberFormat="1" applyFont="1" applyBorder="1" applyAlignment="1" applyProtection="1">
      <alignment horizontal="center" vertical="top"/>
    </xf>
    <xf numFmtId="49" fontId="4" fillId="0" borderId="3" xfId="19" applyNumberFormat="1" applyAlignment="1" applyProtection="1">
      <alignment horizontal="center" vertical="top" shrinkToFit="1"/>
    </xf>
    <xf numFmtId="1" fontId="4" fillId="0" borderId="3" xfId="19" applyNumberFormat="1" applyAlignment="1" applyProtection="1">
      <alignment horizontal="center" vertical="top" shrinkToFit="1"/>
    </xf>
    <xf numFmtId="0" fontId="5" fillId="0" borderId="4" xfId="17" applyNumberFormat="1" applyFont="1" applyBorder="1" applyAlignment="1" applyProtection="1">
      <alignment vertical="top" wrapText="1"/>
    </xf>
    <xf numFmtId="49" fontId="5" fillId="0" borderId="3" xfId="19" applyNumberFormat="1" applyFont="1" applyAlignment="1" applyProtection="1">
      <alignment horizontal="center" vertical="top" shrinkToFit="1"/>
    </xf>
    <xf numFmtId="2" fontId="5" fillId="0" borderId="3" xfId="22" applyNumberFormat="1" applyBorder="1" applyProtection="1">
      <alignment horizontal="right" vertical="top" shrinkToFit="1"/>
    </xf>
    <xf numFmtId="2" fontId="5" fillId="3" borderId="3" xfId="21" applyNumberFormat="1" applyBorder="1" applyProtection="1">
      <alignment horizontal="right" vertical="top" shrinkToFit="1"/>
    </xf>
    <xf numFmtId="2" fontId="0" fillId="0" borderId="3" xfId="0" applyNumberFormat="1" applyBorder="1" applyProtection="1">
      <protection locked="0"/>
    </xf>
    <xf numFmtId="2" fontId="9" fillId="0" borderId="3" xfId="19" applyNumberFormat="1" applyFont="1" applyBorder="1" applyAlignment="1" applyProtection="1">
      <alignment horizontal="right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10" fillId="0" borderId="1" xfId="19" applyNumberFormat="1" applyFont="1" applyBorder="1" applyAlignment="1" applyProtection="1">
      <alignment horizontal="right" vertical="top" wrapText="1" shrinkToFit="1"/>
    </xf>
    <xf numFmtId="0" fontId="11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T33"/>
  <sheetViews>
    <sheetView showGridLines="0" tabSelected="1" workbookViewId="0">
      <selection activeCell="A4" sqref="A4:T4"/>
    </sheetView>
  </sheetViews>
  <sheetFormatPr defaultRowHeight="15" outlineLevelRow="7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</row>
    <row r="2" spans="1:20" ht="15.75" customHeight="1">
      <c r="A2" s="41" t="s">
        <v>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 ht="15.75" customHeight="1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ht="15.75" customHeight="1">
      <c r="A4" s="41" t="s">
        <v>47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>
      <c r="A6" s="38" t="s">
        <v>38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ht="18" customHeight="1">
      <c r="A7" s="37" t="s">
        <v>39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</row>
    <row r="8" spans="1:20" ht="15.75" customHeight="1">
      <c r="A8" s="37" t="s">
        <v>40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.75" customHeight="1">
      <c r="A9" s="37" t="s">
        <v>16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  <row r="10" spans="1:20" ht="15.75" customHeight="1">
      <c r="A10" s="37" t="s">
        <v>41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>
      <c r="A11" s="10"/>
      <c r="B11" s="32"/>
      <c r="C11" s="10"/>
      <c r="D11" s="10"/>
      <c r="E11" s="10"/>
      <c r="F11" s="10"/>
      <c r="G11" s="10"/>
      <c r="H11" s="10"/>
      <c r="I11" s="10"/>
      <c r="J11" s="10"/>
      <c r="K11" s="10" t="s">
        <v>46</v>
      </c>
      <c r="L11" s="10"/>
      <c r="M11" s="10"/>
      <c r="N11" s="10"/>
      <c r="O11" s="10"/>
      <c r="P11" s="10"/>
      <c r="Q11" s="10"/>
      <c r="R11" s="10"/>
      <c r="S11" s="10"/>
      <c r="T11" s="36"/>
    </row>
    <row r="12" spans="1:20" ht="16.5" hidden="1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5.2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2"/>
    </row>
    <row r="14" spans="1:20" ht="75" customHeight="1">
      <c r="A14" s="18" t="s">
        <v>15</v>
      </c>
      <c r="B14" s="18" t="s">
        <v>42</v>
      </c>
      <c r="C14" s="3" t="s">
        <v>17</v>
      </c>
      <c r="D14" s="3" t="s">
        <v>18</v>
      </c>
      <c r="E14" s="3" t="s">
        <v>28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45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>
      <c r="A15" s="16" t="s">
        <v>27</v>
      </c>
      <c r="B15" s="35" t="s">
        <v>1</v>
      </c>
      <c r="C15" s="19" t="s">
        <v>19</v>
      </c>
      <c r="D15" s="20" t="s">
        <v>19</v>
      </c>
      <c r="E15" s="21">
        <f>E17+E22+E26+E28+E30+E32+E24</f>
        <v>3959.7199999999993</v>
      </c>
      <c r="F15" s="21" t="e">
        <f>F17+F22+F26+F28+F30+F32+#REF!+F24</f>
        <v>#REF!</v>
      </c>
      <c r="G15" s="21" t="e">
        <f>G17+G22+G26+G28+G30+G32+#REF!+G24</f>
        <v>#REF!</v>
      </c>
      <c r="H15" s="21" t="e">
        <f>H17+H22+H26+H28+H30+H32+#REF!+H24</f>
        <v>#REF!</v>
      </c>
      <c r="I15" s="21" t="e">
        <f>I17+I22+I26+I28+I30+I32+#REF!+I24</f>
        <v>#REF!</v>
      </c>
      <c r="J15" s="21" t="e">
        <f>J17+J22+J26+J28+J30+J32+#REF!+J24</f>
        <v>#REF!</v>
      </c>
      <c r="K15" s="21">
        <f>K17+K22+K26+K28+K30+K32+K24</f>
        <v>3733.3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94.281918923560269</v>
      </c>
    </row>
    <row r="16" spans="1:20" ht="15" customHeight="1" outlineLevel="1">
      <c r="A16" s="16" t="s">
        <v>43</v>
      </c>
      <c r="B16" s="16">
        <v>987</v>
      </c>
      <c r="C16" s="19" t="s">
        <v>19</v>
      </c>
      <c r="D16" s="33" t="s">
        <v>19</v>
      </c>
      <c r="E16" s="34">
        <f>E15</f>
        <v>3959.7199999999993</v>
      </c>
      <c r="F16" s="34"/>
      <c r="G16" s="34"/>
      <c r="H16" s="34"/>
      <c r="I16" s="34"/>
      <c r="J16" s="34"/>
      <c r="K16" s="34">
        <f>K15</f>
        <v>3733.3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94.281918923560269</v>
      </c>
    </row>
    <row r="17" spans="1:20" outlineLevel="2">
      <c r="A17" s="17" t="s">
        <v>2</v>
      </c>
      <c r="B17" s="16">
        <f t="shared" ref="B17:B32" si="0">B16</f>
        <v>987</v>
      </c>
      <c r="C17" s="19" t="s">
        <v>20</v>
      </c>
      <c r="D17" s="24" t="s">
        <v>19</v>
      </c>
      <c r="E17" s="22">
        <f>E18+E19+E21+E20</f>
        <v>2495.7399999999998</v>
      </c>
      <c r="F17" s="22" t="e">
        <f>F18+F19+#REF!+F21+F20</f>
        <v>#REF!</v>
      </c>
      <c r="G17" s="22" t="e">
        <f>G18+G19+#REF!+G21+G20</f>
        <v>#REF!</v>
      </c>
      <c r="H17" s="22" t="e">
        <f>H18+H19+#REF!+H21+H20</f>
        <v>#REF!</v>
      </c>
      <c r="I17" s="22" t="e">
        <f>I18+I19+#REF!+I21+I20</f>
        <v>#REF!</v>
      </c>
      <c r="J17" s="22" t="e">
        <f>J18+J19+#REF!+J21+J20</f>
        <v>#REF!</v>
      </c>
      <c r="K17" s="22">
        <f>K18+K19+K21+K20</f>
        <v>2390.4900000000002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28" si="1">K17/E17*100</f>
        <v>95.782813914911031</v>
      </c>
    </row>
    <row r="18" spans="1:20" ht="38.25" outlineLevel="3">
      <c r="A18" s="17" t="s">
        <v>3</v>
      </c>
      <c r="B18" s="16">
        <f t="shared" si="0"/>
        <v>987</v>
      </c>
      <c r="C18" s="19" t="s">
        <v>20</v>
      </c>
      <c r="D18" s="24" t="s">
        <v>21</v>
      </c>
      <c r="E18" s="22">
        <v>641.59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639.73</v>
      </c>
      <c r="L18" s="15"/>
      <c r="M18" s="15"/>
      <c r="N18" s="15"/>
      <c r="O18" s="15"/>
      <c r="P18" s="15"/>
      <c r="Q18" s="15"/>
      <c r="R18" s="14"/>
      <c r="S18" s="14"/>
      <c r="T18" s="13">
        <f t="shared" si="1"/>
        <v>99.710095232157599</v>
      </c>
    </row>
    <row r="19" spans="1:20" ht="51" outlineLevel="3">
      <c r="A19" s="17" t="s">
        <v>4</v>
      </c>
      <c r="B19" s="16">
        <f t="shared" si="0"/>
        <v>987</v>
      </c>
      <c r="C19" s="19" t="s">
        <v>20</v>
      </c>
      <c r="D19" s="24" t="s">
        <v>22</v>
      </c>
      <c r="E19" s="22">
        <v>1412.8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1354.14</v>
      </c>
      <c r="L19" s="15"/>
      <c r="M19" s="15"/>
      <c r="N19" s="15"/>
      <c r="O19" s="15"/>
      <c r="P19" s="15"/>
      <c r="Q19" s="15"/>
      <c r="R19" s="14"/>
      <c r="S19" s="14"/>
      <c r="T19" s="13">
        <f t="shared" si="1"/>
        <v>95.847961494903743</v>
      </c>
    </row>
    <row r="20" spans="1:20" ht="31.5" customHeight="1" outlineLevel="7">
      <c r="A20" s="26" t="s">
        <v>35</v>
      </c>
      <c r="B20" s="16">
        <f t="shared" si="0"/>
        <v>987</v>
      </c>
      <c r="C20" s="19" t="s">
        <v>20</v>
      </c>
      <c r="D20" s="27" t="s">
        <v>34</v>
      </c>
      <c r="E20" s="31">
        <v>22</v>
      </c>
      <c r="F20" s="31" t="e">
        <f>#REF!</f>
        <v>#REF!</v>
      </c>
      <c r="G20" s="31" t="e">
        <f>#REF!</f>
        <v>#REF!</v>
      </c>
      <c r="H20" s="31" t="e">
        <f>#REF!</f>
        <v>#REF!</v>
      </c>
      <c r="I20" s="31" t="e">
        <f>#REF!</f>
        <v>#REF!</v>
      </c>
      <c r="J20" s="31" t="e">
        <f>#REF!</f>
        <v>#REF!</v>
      </c>
      <c r="K20" s="31">
        <v>22</v>
      </c>
      <c r="L20" s="28">
        <v>0</v>
      </c>
      <c r="M20" s="28">
        <v>3.5819999999999999</v>
      </c>
      <c r="N20" s="28">
        <v>0</v>
      </c>
      <c r="O20" s="28">
        <v>3.5819999999999999</v>
      </c>
      <c r="P20" s="28">
        <v>0</v>
      </c>
      <c r="Q20" s="29">
        <v>0</v>
      </c>
      <c r="R20" s="29">
        <v>0</v>
      </c>
      <c r="S20" s="30"/>
      <c r="T20" s="23">
        <f t="shared" si="1"/>
        <v>100</v>
      </c>
    </row>
    <row r="21" spans="1:20" outlineLevel="7">
      <c r="A21" s="17" t="s">
        <v>5</v>
      </c>
      <c r="B21" s="16">
        <f t="shared" si="0"/>
        <v>987</v>
      </c>
      <c r="C21" s="19" t="s">
        <v>20</v>
      </c>
      <c r="D21" s="25">
        <v>13</v>
      </c>
      <c r="E21" s="22">
        <v>419.35</v>
      </c>
      <c r="F21" s="22" t="e">
        <f>#REF!+#REF!</f>
        <v>#REF!</v>
      </c>
      <c r="G21" s="22" t="e">
        <f>#REF!+#REF!</f>
        <v>#REF!</v>
      </c>
      <c r="H21" s="22" t="e">
        <f>#REF!+#REF!</f>
        <v>#REF!</v>
      </c>
      <c r="I21" s="22" t="e">
        <f>#REF!+#REF!</f>
        <v>#REF!</v>
      </c>
      <c r="J21" s="22" t="e">
        <f>#REF!+#REF!</f>
        <v>#REF!</v>
      </c>
      <c r="K21" s="22">
        <v>374.62</v>
      </c>
      <c r="L21" s="15"/>
      <c r="M21" s="15"/>
      <c r="N21" s="15"/>
      <c r="O21" s="15"/>
      <c r="P21" s="15"/>
      <c r="Q21" s="15"/>
      <c r="R21" s="14"/>
      <c r="S21" s="14"/>
      <c r="T21" s="13">
        <f t="shared" si="1"/>
        <v>89.333492309526648</v>
      </c>
    </row>
    <row r="22" spans="1:20" outlineLevel="6">
      <c r="A22" s="17" t="s">
        <v>6</v>
      </c>
      <c r="B22" s="16">
        <f t="shared" si="0"/>
        <v>987</v>
      </c>
      <c r="C22" s="19" t="s">
        <v>21</v>
      </c>
      <c r="D22" s="24" t="s">
        <v>19</v>
      </c>
      <c r="E22" s="22">
        <v>113</v>
      </c>
      <c r="F22" s="22" t="e">
        <f t="shared" ref="F22:J22" si="2">F23</f>
        <v>#REF!</v>
      </c>
      <c r="G22" s="22" t="e">
        <f t="shared" si="2"/>
        <v>#REF!</v>
      </c>
      <c r="H22" s="22" t="e">
        <f t="shared" si="2"/>
        <v>#REF!</v>
      </c>
      <c r="I22" s="22" t="e">
        <f t="shared" si="2"/>
        <v>#REF!</v>
      </c>
      <c r="J22" s="22" t="e">
        <f t="shared" si="2"/>
        <v>#REF!</v>
      </c>
      <c r="K22" s="22">
        <v>113</v>
      </c>
      <c r="L22" s="15"/>
      <c r="M22" s="15"/>
      <c r="N22" s="15"/>
      <c r="O22" s="15"/>
      <c r="P22" s="15"/>
      <c r="Q22" s="15"/>
      <c r="R22" s="14"/>
      <c r="S22" s="14"/>
      <c r="T22" s="13">
        <f t="shared" si="1"/>
        <v>100</v>
      </c>
    </row>
    <row r="23" spans="1:20" outlineLevel="7">
      <c r="A23" s="17" t="s">
        <v>7</v>
      </c>
      <c r="B23" s="16">
        <f t="shared" si="0"/>
        <v>987</v>
      </c>
      <c r="C23" s="19" t="s">
        <v>21</v>
      </c>
      <c r="D23" s="24" t="s">
        <v>23</v>
      </c>
      <c r="E23" s="22">
        <v>113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 t="e">
        <f>#REF!</f>
        <v>#REF!</v>
      </c>
      <c r="K23" s="22">
        <v>113</v>
      </c>
      <c r="L23" s="15"/>
      <c r="M23" s="15"/>
      <c r="N23" s="15"/>
      <c r="O23" s="15"/>
      <c r="P23" s="15"/>
      <c r="Q23" s="15"/>
      <c r="R23" s="14"/>
      <c r="S23" s="14"/>
      <c r="T23" s="13">
        <f t="shared" si="1"/>
        <v>100</v>
      </c>
    </row>
    <row r="24" spans="1:20" outlineLevel="3">
      <c r="A24" s="17" t="s">
        <v>8</v>
      </c>
      <c r="B24" s="16">
        <f t="shared" si="0"/>
        <v>987</v>
      </c>
      <c r="C24" s="19" t="s">
        <v>22</v>
      </c>
      <c r="D24" s="24" t="s">
        <v>19</v>
      </c>
      <c r="E24" s="22">
        <v>923.98</v>
      </c>
      <c r="F24" s="22" t="e">
        <f t="shared" ref="F24:J24" si="3">F25</f>
        <v>#REF!</v>
      </c>
      <c r="G24" s="22" t="e">
        <f t="shared" si="3"/>
        <v>#REF!</v>
      </c>
      <c r="H24" s="22" t="e">
        <f t="shared" si="3"/>
        <v>#REF!</v>
      </c>
      <c r="I24" s="22" t="e">
        <f t="shared" si="3"/>
        <v>#REF!</v>
      </c>
      <c r="J24" s="22" t="e">
        <f t="shared" si="3"/>
        <v>#REF!</v>
      </c>
      <c r="K24" s="22">
        <v>832.99</v>
      </c>
      <c r="L24" s="15"/>
      <c r="M24" s="15"/>
      <c r="N24" s="15"/>
      <c r="O24" s="15"/>
      <c r="P24" s="15"/>
      <c r="Q24" s="15"/>
      <c r="R24" s="14"/>
      <c r="S24" s="14"/>
      <c r="T24" s="13">
        <f t="shared" si="1"/>
        <v>90.152384250741363</v>
      </c>
    </row>
    <row r="25" spans="1:20" outlineLevel="7">
      <c r="A25" s="17" t="s">
        <v>9</v>
      </c>
      <c r="B25" s="16">
        <f t="shared" si="0"/>
        <v>987</v>
      </c>
      <c r="C25" s="19" t="s">
        <v>22</v>
      </c>
      <c r="D25" s="24" t="s">
        <v>24</v>
      </c>
      <c r="E25" s="22">
        <v>923.98</v>
      </c>
      <c r="F25" s="22" t="e">
        <f>#REF!</f>
        <v>#REF!</v>
      </c>
      <c r="G25" s="22" t="e">
        <f>#REF!</f>
        <v>#REF!</v>
      </c>
      <c r="H25" s="22" t="e">
        <f>#REF!</f>
        <v>#REF!</v>
      </c>
      <c r="I25" s="22" t="e">
        <f>#REF!</f>
        <v>#REF!</v>
      </c>
      <c r="J25" s="22" t="e">
        <f>#REF!</f>
        <v>#REF!</v>
      </c>
      <c r="K25" s="22">
        <v>832.99</v>
      </c>
      <c r="L25" s="15"/>
      <c r="M25" s="15"/>
      <c r="N25" s="15"/>
      <c r="O25" s="15"/>
      <c r="P25" s="15"/>
      <c r="Q25" s="15"/>
      <c r="R25" s="14"/>
      <c r="S25" s="14"/>
      <c r="T25" s="13">
        <f t="shared" si="1"/>
        <v>90.152384250741363</v>
      </c>
    </row>
    <row r="26" spans="1:20" outlineLevel="3">
      <c r="A26" s="17" t="s">
        <v>10</v>
      </c>
      <c r="B26" s="16">
        <f t="shared" si="0"/>
        <v>987</v>
      </c>
      <c r="C26" s="19" t="s">
        <v>25</v>
      </c>
      <c r="D26" s="24" t="s">
        <v>19</v>
      </c>
      <c r="E26" s="22">
        <f>E27</f>
        <v>299.49</v>
      </c>
      <c r="F26" s="22" t="e">
        <f t="shared" ref="F26:K26" si="4">F27</f>
        <v>#REF!</v>
      </c>
      <c r="G26" s="22" t="e">
        <f t="shared" si="4"/>
        <v>#REF!</v>
      </c>
      <c r="H26" s="22" t="e">
        <f t="shared" si="4"/>
        <v>#REF!</v>
      </c>
      <c r="I26" s="22" t="e">
        <f t="shared" si="4"/>
        <v>#REF!</v>
      </c>
      <c r="J26" s="22" t="e">
        <f t="shared" si="4"/>
        <v>#REF!</v>
      </c>
      <c r="K26" s="22">
        <f t="shared" si="4"/>
        <v>269.94</v>
      </c>
      <c r="L26" s="15"/>
      <c r="M26" s="15"/>
      <c r="N26" s="15"/>
      <c r="O26" s="15"/>
      <c r="P26" s="15"/>
      <c r="Q26" s="15"/>
      <c r="R26" s="14"/>
      <c r="S26" s="14"/>
      <c r="T26" s="13">
        <f t="shared" si="1"/>
        <v>90.133226485024537</v>
      </c>
    </row>
    <row r="27" spans="1:20" outlineLevel="7">
      <c r="A27" s="17" t="s">
        <v>11</v>
      </c>
      <c r="B27" s="16">
        <f t="shared" si="0"/>
        <v>987</v>
      </c>
      <c r="C27" s="19" t="s">
        <v>25</v>
      </c>
      <c r="D27" s="24" t="s">
        <v>23</v>
      </c>
      <c r="E27" s="22">
        <v>299.49</v>
      </c>
      <c r="F27" s="22" t="e">
        <f>#REF!+#REF!</f>
        <v>#REF!</v>
      </c>
      <c r="G27" s="22" t="e">
        <f>#REF!+#REF!</f>
        <v>#REF!</v>
      </c>
      <c r="H27" s="22" t="e">
        <f>#REF!+#REF!</f>
        <v>#REF!</v>
      </c>
      <c r="I27" s="22" t="e">
        <f>#REF!+#REF!</f>
        <v>#REF!</v>
      </c>
      <c r="J27" s="22" t="e">
        <f>#REF!+#REF!</f>
        <v>#REF!</v>
      </c>
      <c r="K27" s="22">
        <v>269.94</v>
      </c>
      <c r="L27" s="15"/>
      <c r="M27" s="15"/>
      <c r="N27" s="15"/>
      <c r="O27" s="15"/>
      <c r="P27" s="15"/>
      <c r="Q27" s="15"/>
      <c r="R27" s="14"/>
      <c r="S27" s="14"/>
      <c r="T27" s="13">
        <f t="shared" si="1"/>
        <v>90.133226485024537</v>
      </c>
    </row>
    <row r="28" spans="1:20" outlineLevel="7">
      <c r="A28" s="17" t="s">
        <v>29</v>
      </c>
      <c r="B28" s="16">
        <f t="shared" si="0"/>
        <v>987</v>
      </c>
      <c r="C28" s="19" t="s">
        <v>33</v>
      </c>
      <c r="D28" s="24" t="s">
        <v>19</v>
      </c>
      <c r="E28" s="22">
        <v>5.2</v>
      </c>
      <c r="F28" s="22" t="e">
        <f t="shared" ref="F28:J28" si="5">F29</f>
        <v>#REF!</v>
      </c>
      <c r="G28" s="22" t="e">
        <f t="shared" si="5"/>
        <v>#REF!</v>
      </c>
      <c r="H28" s="22" t="e">
        <f t="shared" si="5"/>
        <v>#REF!</v>
      </c>
      <c r="I28" s="22" t="e">
        <f t="shared" si="5"/>
        <v>#REF!</v>
      </c>
      <c r="J28" s="22" t="e">
        <f t="shared" si="5"/>
        <v>#REF!</v>
      </c>
      <c r="K28" s="22">
        <v>5.2</v>
      </c>
      <c r="L28" s="15"/>
      <c r="M28" s="15"/>
      <c r="N28" s="15"/>
      <c r="O28" s="15"/>
      <c r="P28" s="15"/>
      <c r="Q28" s="15"/>
      <c r="R28" s="14"/>
      <c r="S28" s="14"/>
      <c r="T28" s="13">
        <f t="shared" si="1"/>
        <v>100</v>
      </c>
    </row>
    <row r="29" spans="1:20" ht="25.5" outlineLevel="1">
      <c r="A29" s="17" t="s">
        <v>30</v>
      </c>
      <c r="B29" s="16">
        <f t="shared" si="0"/>
        <v>987</v>
      </c>
      <c r="C29" s="19" t="s">
        <v>33</v>
      </c>
      <c r="D29" s="24" t="s">
        <v>23</v>
      </c>
      <c r="E29" s="22">
        <v>5.2</v>
      </c>
      <c r="F29" s="22" t="e">
        <f>#REF!</f>
        <v>#REF!</v>
      </c>
      <c r="G29" s="22" t="e">
        <f>#REF!</f>
        <v>#REF!</v>
      </c>
      <c r="H29" s="22" t="e">
        <f>#REF!</f>
        <v>#REF!</v>
      </c>
      <c r="I29" s="22" t="e">
        <f>#REF!</f>
        <v>#REF!</v>
      </c>
      <c r="J29" s="22" t="e">
        <f>#REF!</f>
        <v>#REF!</v>
      </c>
      <c r="K29" s="22">
        <v>5.2</v>
      </c>
      <c r="L29" s="15"/>
      <c r="M29" s="15"/>
      <c r="N29" s="15"/>
      <c r="O29" s="15"/>
      <c r="P29" s="15"/>
      <c r="Q29" s="15"/>
      <c r="R29" s="14"/>
      <c r="S29" s="14"/>
      <c r="T29" s="13">
        <f t="shared" ref="T29:T33" si="6">K29/E29*100</f>
        <v>100</v>
      </c>
    </row>
    <row r="30" spans="1:20" outlineLevel="7">
      <c r="A30" s="17" t="s">
        <v>31</v>
      </c>
      <c r="B30" s="16">
        <f t="shared" si="0"/>
        <v>987</v>
      </c>
      <c r="C30" s="19" t="s">
        <v>34</v>
      </c>
      <c r="D30" s="24" t="s">
        <v>19</v>
      </c>
      <c r="E30" s="22">
        <v>1</v>
      </c>
      <c r="F30" s="22" t="e">
        <f t="shared" ref="F30:J30" si="7">F31</f>
        <v>#REF!</v>
      </c>
      <c r="G30" s="22" t="e">
        <f t="shared" si="7"/>
        <v>#REF!</v>
      </c>
      <c r="H30" s="22" t="e">
        <f t="shared" si="7"/>
        <v>#REF!</v>
      </c>
      <c r="I30" s="22" t="e">
        <f t="shared" si="7"/>
        <v>#REF!</v>
      </c>
      <c r="J30" s="22" t="e">
        <f t="shared" si="7"/>
        <v>#REF!</v>
      </c>
      <c r="K30" s="22">
        <v>1</v>
      </c>
      <c r="L30" s="15"/>
      <c r="M30" s="15"/>
      <c r="N30" s="15"/>
      <c r="O30" s="15"/>
      <c r="P30" s="15"/>
      <c r="Q30" s="15"/>
      <c r="R30" s="14"/>
      <c r="S30" s="14"/>
      <c r="T30" s="13">
        <f t="shared" si="6"/>
        <v>100</v>
      </c>
    </row>
    <row r="31" spans="1:20" ht="25.5" outlineLevel="7">
      <c r="A31" s="17" t="s">
        <v>32</v>
      </c>
      <c r="B31" s="16">
        <f t="shared" si="0"/>
        <v>987</v>
      </c>
      <c r="C31" s="19" t="s">
        <v>34</v>
      </c>
      <c r="D31" s="24" t="s">
        <v>25</v>
      </c>
      <c r="E31" s="22">
        <v>1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 t="e">
        <f>#REF!</f>
        <v>#REF!</v>
      </c>
      <c r="K31" s="22">
        <v>1</v>
      </c>
      <c r="L31" s="15"/>
      <c r="M31" s="15"/>
      <c r="N31" s="15"/>
      <c r="O31" s="15"/>
      <c r="P31" s="15"/>
      <c r="Q31" s="15"/>
      <c r="R31" s="14"/>
      <c r="S31" s="14"/>
      <c r="T31" s="13">
        <f t="shared" si="6"/>
        <v>100</v>
      </c>
    </row>
    <row r="32" spans="1:20" outlineLevel="7">
      <c r="A32" s="17" t="s">
        <v>12</v>
      </c>
      <c r="B32" s="16">
        <f t="shared" si="0"/>
        <v>987</v>
      </c>
      <c r="C32" s="19" t="s">
        <v>26</v>
      </c>
      <c r="D32" s="24" t="s">
        <v>19</v>
      </c>
      <c r="E32" s="22">
        <f>E33</f>
        <v>121.31</v>
      </c>
      <c r="F32" s="22" t="e">
        <f>F33+#REF!</f>
        <v>#REF!</v>
      </c>
      <c r="G32" s="22" t="e">
        <f>G33+#REF!</f>
        <v>#REF!</v>
      </c>
      <c r="H32" s="22" t="e">
        <f>H33+#REF!</f>
        <v>#REF!</v>
      </c>
      <c r="I32" s="22" t="e">
        <f>I33+#REF!</f>
        <v>#REF!</v>
      </c>
      <c r="J32" s="22" t="e">
        <f>J33+#REF!</f>
        <v>#REF!</v>
      </c>
      <c r="K32" s="22">
        <f>K33</f>
        <v>120.68</v>
      </c>
      <c r="L32" s="15"/>
      <c r="M32" s="15"/>
      <c r="N32" s="15"/>
      <c r="O32" s="15"/>
      <c r="P32" s="15"/>
      <c r="Q32" s="15"/>
      <c r="R32" s="14"/>
      <c r="S32" s="14"/>
      <c r="T32" s="13">
        <f t="shared" si="6"/>
        <v>99.480669359492211</v>
      </c>
    </row>
    <row r="33" spans="1:20" outlineLevel="7">
      <c r="A33" s="17" t="s">
        <v>13</v>
      </c>
      <c r="B33" s="17">
        <v>987</v>
      </c>
      <c r="C33" s="19" t="s">
        <v>26</v>
      </c>
      <c r="D33" s="24" t="s">
        <v>20</v>
      </c>
      <c r="E33" s="22">
        <v>121.31</v>
      </c>
      <c r="F33" s="22" t="e">
        <f>#REF!</f>
        <v>#REF!</v>
      </c>
      <c r="G33" s="22" t="e">
        <f>#REF!</f>
        <v>#REF!</v>
      </c>
      <c r="H33" s="22" t="e">
        <f>#REF!</f>
        <v>#REF!</v>
      </c>
      <c r="I33" s="22" t="e">
        <f>#REF!</f>
        <v>#REF!</v>
      </c>
      <c r="J33" s="22" t="e">
        <f>#REF!</f>
        <v>#REF!</v>
      </c>
      <c r="K33" s="22">
        <v>120.68</v>
      </c>
      <c r="L33" s="15"/>
      <c r="M33" s="15"/>
      <c r="N33" s="15"/>
      <c r="O33" s="15"/>
      <c r="P33" s="15"/>
      <c r="Q33" s="15"/>
      <c r="R33" s="14"/>
      <c r="S33" s="14"/>
      <c r="T33" s="13">
        <f t="shared" si="6"/>
        <v>99.480669359492211</v>
      </c>
    </row>
  </sheetData>
  <mergeCells count="11">
    <mergeCell ref="A7:T7"/>
    <mergeCell ref="A1:T1"/>
    <mergeCell ref="A2:T2"/>
    <mergeCell ref="A6:T6"/>
    <mergeCell ref="A3:T3"/>
    <mergeCell ref="A4:T4"/>
    <mergeCell ref="A8:T8"/>
    <mergeCell ref="A9:T9"/>
    <mergeCell ref="A10:K10"/>
    <mergeCell ref="A12:T12"/>
    <mergeCell ref="A13:S13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2023-06-07T05:35:20Z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