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Документ!$13:$13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1"/>
  <c r="K15" s="1"/>
  <c r="F15"/>
  <c r="G15"/>
  <c r="H15"/>
  <c r="I15"/>
  <c r="J15"/>
  <c r="E15"/>
  <c r="E33"/>
  <c r="F29"/>
  <c r="G29"/>
  <c r="H29"/>
  <c r="I29"/>
  <c r="J29"/>
  <c r="K29"/>
  <c r="T29" s="1"/>
  <c r="E29"/>
  <c r="T30"/>
  <c r="T32" l="1"/>
  <c r="F31"/>
  <c r="G31"/>
  <c r="H31"/>
  <c r="I31"/>
  <c r="J31"/>
  <c r="K31"/>
  <c r="E31"/>
  <c r="T31" l="1"/>
  <c r="K21"/>
  <c r="E21"/>
  <c r="K23"/>
  <c r="E23"/>
  <c r="K25"/>
  <c r="E25"/>
  <c r="T24"/>
  <c r="J24"/>
  <c r="J23" s="1"/>
  <c r="I24"/>
  <c r="I23" s="1"/>
  <c r="H24"/>
  <c r="H23" s="1"/>
  <c r="G24"/>
  <c r="G23" s="1"/>
  <c r="F24"/>
  <c r="F23" s="1"/>
  <c r="E17"/>
  <c r="T23" l="1"/>
  <c r="B17"/>
  <c r="B18" s="1"/>
  <c r="B19" s="1"/>
  <c r="B20" l="1"/>
  <c r="F18"/>
  <c r="G18"/>
  <c r="H18"/>
  <c r="I18"/>
  <c r="J18"/>
  <c r="F34"/>
  <c r="F33" s="1"/>
  <c r="G34"/>
  <c r="G33" s="1"/>
  <c r="H34"/>
  <c r="H33" s="1"/>
  <c r="I34"/>
  <c r="I33" s="1"/>
  <c r="J34"/>
  <c r="J33" s="1"/>
  <c r="F28"/>
  <c r="F27" s="1"/>
  <c r="G28"/>
  <c r="G27" s="1"/>
  <c r="H28"/>
  <c r="H27" s="1"/>
  <c r="I28"/>
  <c r="I27" s="1"/>
  <c r="J28"/>
  <c r="J27" s="1"/>
  <c r="F26"/>
  <c r="F25" s="1"/>
  <c r="G26"/>
  <c r="G25" s="1"/>
  <c r="H26"/>
  <c r="H25" s="1"/>
  <c r="I26"/>
  <c r="I25" s="1"/>
  <c r="J26"/>
  <c r="J25" s="1"/>
  <c r="F22"/>
  <c r="F21" s="1"/>
  <c r="G22"/>
  <c r="G21" s="1"/>
  <c r="H22"/>
  <c r="H21" s="1"/>
  <c r="I22"/>
  <c r="I21" s="1"/>
  <c r="J22"/>
  <c r="J21" s="1"/>
  <c r="B21" l="1"/>
  <c r="B22" s="1"/>
  <c r="B25" s="1"/>
  <c r="B26" s="1"/>
  <c r="B27" s="1"/>
  <c r="B28" s="1"/>
  <c r="B33" s="1"/>
  <c r="B23"/>
  <c r="B24" s="1"/>
  <c r="G19"/>
  <c r="G17" s="1"/>
  <c r="G20"/>
  <c r="J20"/>
  <c r="F20"/>
  <c r="I19"/>
  <c r="I17" s="1"/>
  <c r="F19"/>
  <c r="J19"/>
  <c r="J17" s="1"/>
  <c r="I20"/>
  <c r="H19"/>
  <c r="H20"/>
  <c r="F17" l="1"/>
  <c r="H17"/>
  <c r="T18"/>
  <c r="E27"/>
  <c r="T20"/>
  <c r="T21"/>
  <c r="T22"/>
  <c r="E16" l="1"/>
  <c r="K33"/>
  <c r="T34"/>
  <c r="T26"/>
  <c r="T25"/>
  <c r="T33" l="1"/>
  <c r="K27"/>
  <c r="T28"/>
  <c r="T19"/>
  <c r="T27" l="1"/>
  <c r="T17"/>
  <c r="T15" l="1"/>
  <c r="K16"/>
  <c r="T16" s="1"/>
</calcChain>
</file>

<file path=xl/sharedStrings.xml><?xml version="1.0" encoding="utf-8"?>
<sst xmlns="http://schemas.openxmlformats.org/spreadsheetml/2006/main" count="89" uniqueCount="49">
  <si>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</si>
  <si>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</si>
  <si>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</si>
  <si>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</si>
  <si>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</si>
  <si>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</si>
  <si>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</si>
  <si>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</si>
  <si>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</si>
  <si>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</si>
  <si>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</si>
  <si>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</si>
  <si>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</si>
  <si>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</si>
  <si>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</si>
  <si>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</si>
  <si>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</si>
  <si>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</si>
  <si>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</si>
  <si>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</si>
  <si>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</si>
  <si>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</si>
  <si>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</si>
  <si>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</si>
  <si>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</si>
  <si>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</si>
  <si>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</si>
  <si>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</si>
  <si>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</si>
  <si>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</si>
  <si>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</si>
  <si>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</si>
  <si>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</si>
  <si>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</si>
  <si>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(тыс.руб.)</t>
  </si>
  <si>
    <t>НАЦИОНАЛЬНАЯ БЕЗОПАСНОСТЬ И ПРАВООХРАНИТЕЛЬНАЯ ДЕЯТЕЛЬНОСТЬ</t>
  </si>
  <si>
    <t>ОРГАНИЗАЦИЯ ДЕЯТЕЛЬНОСТИ НАРОДНЫХ ДРУЖИН</t>
  </si>
  <si>
    <t>14</t>
  </si>
  <si>
    <t>Утверждено на 2023 год</t>
  </si>
  <si>
    <t>07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</si>
  <si>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</si>
  <si>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</si>
  <si>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Охрана окружающей среды</t>
  </si>
  <si>
    <t>Другие вопросы в области охраны окружающей среды</t>
  </si>
  <si>
    <t>06</t>
  </si>
  <si>
    <t>к решению Поломской сельской Думы</t>
  </si>
  <si>
    <t>за 2023 год</t>
  </si>
  <si>
    <t>Фактические расходы за  2023 год</t>
  </si>
  <si>
    <t xml:space="preserve">от 07.05.2024 №74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</si>
</sst>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4" fillId="0" borderId="1" xfId="17" applyBorder="1" applyAlignment="1">
      <alignment vertical="top" wrapText="1"/>
    </xf>
    <xf numFmtId="0" fontId="4" fillId="0" borderId="0" xfId="17" applyNumberFormat="1" applyBorder="1" applyAlignment="1" applyProtection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T34"/>
  <sheetViews>
    <sheetView showGridLines="0" tabSelected="1" workbookViewId="0">
      <selection activeCell="A4" sqref="A4:T4"/>
    </sheetView>
  </sheetViews>
  <sheetFormatPr defaultRowHeight="15" outlineLevelRow="7"/>
  <cols>
    <col min="1" max="1" width="51" style="1" customWidth="1"/>
    <col min="2" max="2" width="10.7109375" style="1" customWidth="1"/>
    <col min="3" max="4" width="7.7109375" style="1" customWidth="1"/>
    <col min="5" max="5" width="9.42578125" style="1" customWidth="1"/>
    <col min="6" max="10" width="9.140625" style="1" hidden="1" customWidth="1"/>
    <col min="11" max="11" width="11.7109375" style="1" customWidth="1"/>
    <col min="12" max="19" width="9.140625" style="1" hidden="1" customWidth="1"/>
    <col min="20" max="20" width="9.140625" style="1" customWidth="1"/>
    <col min="21" max="16384" width="9.140625" style="1"/>
  </cols>
  <sheetData>
    <row r="1" spans="1:20">
      <c r="A1" s="33" t="s">
        <v>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0" ht="15.75" customHeight="1">
      <c r="A2" s="34" t="s">
        <v>45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15.75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15.75" customHeight="1">
      <c r="A4" s="34" t="s">
        <v>48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5.75" customHeight="1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9"/>
    </row>
    <row r="6" spans="1:20" ht="15.75" customHeight="1">
      <c r="A6" s="35" t="s">
        <v>28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spans="1:20" ht="18" customHeight="1">
      <c r="A7" s="32" t="s">
        <v>29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spans="1:20" ht="15.75" customHeight="1">
      <c r="A8" s="32" t="s">
        <v>30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</row>
    <row r="9" spans="1:20" ht="15.75" customHeight="1">
      <c r="A9" s="32" t="s">
        <v>16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</row>
    <row r="10" spans="1:20" ht="15.75" customHeight="1">
      <c r="A10" s="32" t="s">
        <v>46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15" customHeight="1">
      <c r="A11" s="10"/>
      <c r="B11" s="25"/>
      <c r="C11" s="10"/>
      <c r="D11" s="10"/>
      <c r="E11" s="10"/>
      <c r="F11" s="10"/>
      <c r="G11" s="10"/>
      <c r="H11" s="10"/>
      <c r="I11" s="10"/>
      <c r="J11" s="10"/>
      <c r="K11" s="10" t="s">
        <v>34</v>
      </c>
      <c r="L11" s="10"/>
      <c r="M11" s="10"/>
      <c r="N11" s="10"/>
      <c r="O11" s="10"/>
      <c r="P11" s="10"/>
      <c r="Q11" s="10"/>
      <c r="R11" s="10"/>
      <c r="S11" s="10"/>
      <c r="T11" s="29"/>
    </row>
    <row r="12" spans="1:20" ht="16.5" hidden="1" customHeight="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</row>
    <row r="13" spans="1:20" ht="5.25" customHeigh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2"/>
    </row>
    <row r="14" spans="1:20" ht="75" customHeight="1">
      <c r="A14" s="18" t="s">
        <v>15</v>
      </c>
      <c r="B14" s="18" t="s">
        <v>31</v>
      </c>
      <c r="C14" s="3" t="s">
        <v>17</v>
      </c>
      <c r="D14" s="3" t="s">
        <v>18</v>
      </c>
      <c r="E14" s="3" t="s">
        <v>38</v>
      </c>
      <c r="F14" s="3" t="s">
        <v>0</v>
      </c>
      <c r="G14" s="3" t="s">
        <v>0</v>
      </c>
      <c r="H14" s="3" t="s">
        <v>0</v>
      </c>
      <c r="I14" s="3" t="s">
        <v>0</v>
      </c>
      <c r="J14" s="4" t="s">
        <v>0</v>
      </c>
      <c r="K14" s="5" t="s">
        <v>47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6" t="s">
        <v>14</v>
      </c>
    </row>
    <row r="15" spans="1:20" ht="15" customHeight="1" outlineLevel="1">
      <c r="A15" s="16" t="s">
        <v>27</v>
      </c>
      <c r="B15" s="28" t="s">
        <v>1</v>
      </c>
      <c r="C15" s="19" t="s">
        <v>19</v>
      </c>
      <c r="D15" s="20" t="s">
        <v>19</v>
      </c>
      <c r="E15" s="21">
        <f>E17+E21+E27+E33+E25+E23+E31+E29</f>
        <v>4656.53</v>
      </c>
      <c r="F15" s="21" t="e">
        <f t="shared" ref="F15:J15" si="0">F17+F21+F27+F33+F25+F23+F31+F29</f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 t="e">
        <f t="shared" si="0"/>
        <v>#REF!</v>
      </c>
      <c r="K15" s="21">
        <f>K17+K21+K27+K33+K25+K23+K31+K29</f>
        <v>4124.8500000000013</v>
      </c>
      <c r="L15" s="12"/>
      <c r="M15" s="12"/>
      <c r="N15" s="12"/>
      <c r="O15" s="12"/>
      <c r="P15" s="12"/>
      <c r="Q15" s="12"/>
      <c r="R15" s="11"/>
      <c r="S15" s="11"/>
      <c r="T15" s="13">
        <f>K15/E15*100</f>
        <v>88.582055736782578</v>
      </c>
    </row>
    <row r="16" spans="1:20" ht="15" customHeight="1" outlineLevel="1">
      <c r="A16" s="16" t="s">
        <v>32</v>
      </c>
      <c r="B16" s="16">
        <v>987</v>
      </c>
      <c r="C16" s="19" t="s">
        <v>19</v>
      </c>
      <c r="D16" s="26" t="s">
        <v>19</v>
      </c>
      <c r="E16" s="27">
        <f>E15</f>
        <v>4656.53</v>
      </c>
      <c r="F16" s="27"/>
      <c r="G16" s="27"/>
      <c r="H16" s="27"/>
      <c r="I16" s="27"/>
      <c r="J16" s="27"/>
      <c r="K16" s="27">
        <f>K15</f>
        <v>4124.8500000000013</v>
      </c>
      <c r="L16" s="12"/>
      <c r="M16" s="12"/>
      <c r="N16" s="12"/>
      <c r="O16" s="12"/>
      <c r="P16" s="12"/>
      <c r="Q16" s="12"/>
      <c r="R16" s="11"/>
      <c r="S16" s="11"/>
      <c r="T16" s="13">
        <f>K16/E16*100</f>
        <v>88.582055736782578</v>
      </c>
    </row>
    <row r="17" spans="1:20" outlineLevel="2">
      <c r="A17" s="17" t="s">
        <v>2</v>
      </c>
      <c r="B17" s="16">
        <f t="shared" ref="B17:B27" si="1">B16</f>
        <v>987</v>
      </c>
      <c r="C17" s="19" t="s">
        <v>20</v>
      </c>
      <c r="D17" s="23" t="s">
        <v>19</v>
      </c>
      <c r="E17" s="22">
        <f>E18+E19+E20</f>
        <v>2948.75</v>
      </c>
      <c r="F17" s="22" t="e">
        <f t="shared" ref="F17:J17" si="2">F18+F19+F20</f>
        <v>#REF!</v>
      </c>
      <c r="G17" s="22" t="e">
        <f t="shared" si="2"/>
        <v>#REF!</v>
      </c>
      <c r="H17" s="22" t="e">
        <f t="shared" si="2"/>
        <v>#REF!</v>
      </c>
      <c r="I17" s="22" t="e">
        <f t="shared" si="2"/>
        <v>#REF!</v>
      </c>
      <c r="J17" s="22" t="e">
        <f t="shared" si="2"/>
        <v>#REF!</v>
      </c>
      <c r="K17" s="22">
        <f>K18+K19+K20</f>
        <v>2742.67</v>
      </c>
      <c r="L17" s="15"/>
      <c r="M17" s="15"/>
      <c r="N17" s="15"/>
      <c r="O17" s="15"/>
      <c r="P17" s="15"/>
      <c r="Q17" s="15"/>
      <c r="R17" s="14"/>
      <c r="S17" s="14"/>
      <c r="T17" s="13">
        <f t="shared" ref="T17:T32" si="3">K17/E17*100</f>
        <v>93.0112759643917</v>
      </c>
    </row>
    <row r="18" spans="1:20" ht="38.25" outlineLevel="3">
      <c r="A18" s="17" t="s">
        <v>3</v>
      </c>
      <c r="B18" s="16">
        <f t="shared" si="1"/>
        <v>987</v>
      </c>
      <c r="C18" s="19" t="s">
        <v>20</v>
      </c>
      <c r="D18" s="23" t="s">
        <v>21</v>
      </c>
      <c r="E18" s="22">
        <v>774.1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>
        <v>749.8</v>
      </c>
      <c r="L18" s="15"/>
      <c r="M18" s="15"/>
      <c r="N18" s="15"/>
      <c r="O18" s="15"/>
      <c r="P18" s="15"/>
      <c r="Q18" s="15"/>
      <c r="R18" s="14"/>
      <c r="S18" s="14"/>
      <c r="T18" s="13">
        <f t="shared" si="3"/>
        <v>96.860870688541524</v>
      </c>
    </row>
    <row r="19" spans="1:20" ht="51" outlineLevel="3">
      <c r="A19" s="17" t="s">
        <v>4</v>
      </c>
      <c r="B19" s="16">
        <f t="shared" si="1"/>
        <v>987</v>
      </c>
      <c r="C19" s="19" t="s">
        <v>20</v>
      </c>
      <c r="D19" s="23" t="s">
        <v>22</v>
      </c>
      <c r="E19" s="22">
        <v>1262.6199999999999</v>
      </c>
      <c r="F19" s="22" t="e">
        <f>#REF!</f>
        <v>#REF!</v>
      </c>
      <c r="G19" s="22" t="e">
        <f>#REF!</f>
        <v>#REF!</v>
      </c>
      <c r="H19" s="22" t="e">
        <f>#REF!</f>
        <v>#REF!</v>
      </c>
      <c r="I19" s="22" t="e">
        <f>#REF!</f>
        <v>#REF!</v>
      </c>
      <c r="J19" s="22" t="e">
        <f>#REF!</f>
        <v>#REF!</v>
      </c>
      <c r="K19" s="22">
        <v>1203.18</v>
      </c>
      <c r="L19" s="15"/>
      <c r="M19" s="15"/>
      <c r="N19" s="15"/>
      <c r="O19" s="15"/>
      <c r="P19" s="15"/>
      <c r="Q19" s="15"/>
      <c r="R19" s="14"/>
      <c r="S19" s="14"/>
      <c r="T19" s="13">
        <f t="shared" si="3"/>
        <v>95.292328649950122</v>
      </c>
    </row>
    <row r="20" spans="1:20" outlineLevel="7">
      <c r="A20" s="17" t="s">
        <v>5</v>
      </c>
      <c r="B20" s="16">
        <f>B19</f>
        <v>987</v>
      </c>
      <c r="C20" s="19" t="s">
        <v>20</v>
      </c>
      <c r="D20" s="24">
        <v>13</v>
      </c>
      <c r="E20" s="22">
        <v>912.03</v>
      </c>
      <c r="F20" s="22" t="e">
        <f>#REF!+#REF!</f>
        <v>#REF!</v>
      </c>
      <c r="G20" s="22" t="e">
        <f>#REF!+#REF!</f>
        <v>#REF!</v>
      </c>
      <c r="H20" s="22" t="e">
        <f>#REF!+#REF!</f>
        <v>#REF!</v>
      </c>
      <c r="I20" s="22" t="e">
        <f>#REF!+#REF!</f>
        <v>#REF!</v>
      </c>
      <c r="J20" s="22" t="e">
        <f>#REF!+#REF!</f>
        <v>#REF!</v>
      </c>
      <c r="K20" s="22">
        <v>789.69</v>
      </c>
      <c r="L20" s="15"/>
      <c r="M20" s="15"/>
      <c r="N20" s="15"/>
      <c r="O20" s="15"/>
      <c r="P20" s="15"/>
      <c r="Q20" s="15"/>
      <c r="R20" s="14"/>
      <c r="S20" s="14"/>
      <c r="T20" s="13">
        <f t="shared" si="3"/>
        <v>86.585967566856354</v>
      </c>
    </row>
    <row r="21" spans="1:20" outlineLevel="6">
      <c r="A21" s="17" t="s">
        <v>6</v>
      </c>
      <c r="B21" s="16">
        <f t="shared" si="1"/>
        <v>987</v>
      </c>
      <c r="C21" s="19" t="s">
        <v>21</v>
      </c>
      <c r="D21" s="23" t="s">
        <v>19</v>
      </c>
      <c r="E21" s="22">
        <f>E22</f>
        <v>125.4</v>
      </c>
      <c r="F21" s="22" t="e">
        <f t="shared" ref="F21:J21" si="4">F22</f>
        <v>#REF!</v>
      </c>
      <c r="G21" s="22" t="e">
        <f t="shared" si="4"/>
        <v>#REF!</v>
      </c>
      <c r="H21" s="22" t="e">
        <f t="shared" si="4"/>
        <v>#REF!</v>
      </c>
      <c r="I21" s="22" t="e">
        <f t="shared" si="4"/>
        <v>#REF!</v>
      </c>
      <c r="J21" s="22" t="e">
        <f t="shared" si="4"/>
        <v>#REF!</v>
      </c>
      <c r="K21" s="22">
        <f>K22</f>
        <v>125.4</v>
      </c>
      <c r="L21" s="15"/>
      <c r="M21" s="15"/>
      <c r="N21" s="15"/>
      <c r="O21" s="15"/>
      <c r="P21" s="15"/>
      <c r="Q21" s="15"/>
      <c r="R21" s="14"/>
      <c r="S21" s="14"/>
      <c r="T21" s="13">
        <f t="shared" si="3"/>
        <v>100</v>
      </c>
    </row>
    <row r="22" spans="1:20" outlineLevel="7">
      <c r="A22" s="17" t="s">
        <v>7</v>
      </c>
      <c r="B22" s="16">
        <f t="shared" si="1"/>
        <v>987</v>
      </c>
      <c r="C22" s="19" t="s">
        <v>21</v>
      </c>
      <c r="D22" s="23" t="s">
        <v>23</v>
      </c>
      <c r="E22" s="22">
        <v>125.4</v>
      </c>
      <c r="F22" s="22" t="e">
        <f>#REF!</f>
        <v>#REF!</v>
      </c>
      <c r="G22" s="22" t="e">
        <f>#REF!</f>
        <v>#REF!</v>
      </c>
      <c r="H22" s="22" t="e">
        <f>#REF!</f>
        <v>#REF!</v>
      </c>
      <c r="I22" s="22" t="e">
        <f>#REF!</f>
        <v>#REF!</v>
      </c>
      <c r="J22" s="22" t="e">
        <f>#REF!</f>
        <v>#REF!</v>
      </c>
      <c r="K22" s="22">
        <v>125.4</v>
      </c>
      <c r="L22" s="15"/>
      <c r="M22" s="15"/>
      <c r="N22" s="15"/>
      <c r="O22" s="15"/>
      <c r="P22" s="15"/>
      <c r="Q22" s="15"/>
      <c r="R22" s="14"/>
      <c r="S22" s="14"/>
      <c r="T22" s="13">
        <f t="shared" si="3"/>
        <v>100</v>
      </c>
    </row>
    <row r="23" spans="1:20" ht="25.5" outlineLevel="3">
      <c r="A23" s="17" t="s">
        <v>35</v>
      </c>
      <c r="B23" s="16">
        <f>B20</f>
        <v>987</v>
      </c>
      <c r="C23" s="19" t="s">
        <v>23</v>
      </c>
      <c r="D23" s="23" t="s">
        <v>19</v>
      </c>
      <c r="E23" s="22">
        <f>E24</f>
        <v>6</v>
      </c>
      <c r="F23" s="22" t="e">
        <f t="shared" ref="F23:K23" si="5">F24</f>
        <v>#REF!</v>
      </c>
      <c r="G23" s="22" t="e">
        <f t="shared" si="5"/>
        <v>#REF!</v>
      </c>
      <c r="H23" s="22" t="e">
        <f t="shared" si="5"/>
        <v>#REF!</v>
      </c>
      <c r="I23" s="22" t="e">
        <f t="shared" si="5"/>
        <v>#REF!</v>
      </c>
      <c r="J23" s="22" t="e">
        <f t="shared" si="5"/>
        <v>#REF!</v>
      </c>
      <c r="K23" s="22">
        <f t="shared" si="5"/>
        <v>5.52</v>
      </c>
      <c r="L23" s="15"/>
      <c r="M23" s="15"/>
      <c r="N23" s="15"/>
      <c r="O23" s="15"/>
      <c r="P23" s="15"/>
      <c r="Q23" s="15"/>
      <c r="R23" s="14"/>
      <c r="S23" s="14"/>
      <c r="T23" s="13">
        <f t="shared" ref="T23:T24" si="6">K23/E23*100</f>
        <v>92</v>
      </c>
    </row>
    <row r="24" spans="1:20" ht="25.5" outlineLevel="7">
      <c r="A24" s="17" t="s">
        <v>36</v>
      </c>
      <c r="B24" s="16">
        <f t="shared" si="1"/>
        <v>987</v>
      </c>
      <c r="C24" s="19" t="s">
        <v>23</v>
      </c>
      <c r="D24" s="23" t="s">
        <v>37</v>
      </c>
      <c r="E24" s="22">
        <v>6</v>
      </c>
      <c r="F24" s="22" t="e">
        <f>#REF!</f>
        <v>#REF!</v>
      </c>
      <c r="G24" s="22" t="e">
        <f>#REF!</f>
        <v>#REF!</v>
      </c>
      <c r="H24" s="22" t="e">
        <f>#REF!</f>
        <v>#REF!</v>
      </c>
      <c r="I24" s="22" t="e">
        <f>#REF!</f>
        <v>#REF!</v>
      </c>
      <c r="J24" s="22" t="e">
        <f>#REF!</f>
        <v>#REF!</v>
      </c>
      <c r="K24" s="22">
        <v>5.52</v>
      </c>
      <c r="L24" s="15"/>
      <c r="M24" s="15"/>
      <c r="N24" s="15"/>
      <c r="O24" s="15"/>
      <c r="P24" s="15"/>
      <c r="Q24" s="15"/>
      <c r="R24" s="14"/>
      <c r="S24" s="14"/>
      <c r="T24" s="13">
        <f t="shared" si="6"/>
        <v>92</v>
      </c>
    </row>
    <row r="25" spans="1:20" outlineLevel="3">
      <c r="A25" s="17" t="s">
        <v>8</v>
      </c>
      <c r="B25" s="16">
        <f>B22</f>
        <v>987</v>
      </c>
      <c r="C25" s="19" t="s">
        <v>22</v>
      </c>
      <c r="D25" s="23" t="s">
        <v>19</v>
      </c>
      <c r="E25" s="22">
        <f>E26</f>
        <v>657.48</v>
      </c>
      <c r="F25" s="22" t="e">
        <f t="shared" ref="F25:K25" si="7">F26</f>
        <v>#REF!</v>
      </c>
      <c r="G25" s="22" t="e">
        <f t="shared" si="7"/>
        <v>#REF!</v>
      </c>
      <c r="H25" s="22" t="e">
        <f t="shared" si="7"/>
        <v>#REF!</v>
      </c>
      <c r="I25" s="22" t="e">
        <f t="shared" si="7"/>
        <v>#REF!</v>
      </c>
      <c r="J25" s="22" t="e">
        <f t="shared" si="7"/>
        <v>#REF!</v>
      </c>
      <c r="K25" s="22">
        <f t="shared" si="7"/>
        <v>335.64</v>
      </c>
      <c r="L25" s="15"/>
      <c r="M25" s="15"/>
      <c r="N25" s="15"/>
      <c r="O25" s="15"/>
      <c r="P25" s="15"/>
      <c r="Q25" s="15"/>
      <c r="R25" s="14"/>
      <c r="S25" s="14"/>
      <c r="T25" s="13">
        <f t="shared" si="3"/>
        <v>51.049461580580392</v>
      </c>
    </row>
    <row r="26" spans="1:20" outlineLevel="7">
      <c r="A26" s="17" t="s">
        <v>9</v>
      </c>
      <c r="B26" s="16">
        <f t="shared" si="1"/>
        <v>987</v>
      </c>
      <c r="C26" s="19" t="s">
        <v>22</v>
      </c>
      <c r="D26" s="23" t="s">
        <v>24</v>
      </c>
      <c r="E26" s="22">
        <v>657.48</v>
      </c>
      <c r="F26" s="22" t="e">
        <f>#REF!</f>
        <v>#REF!</v>
      </c>
      <c r="G26" s="22" t="e">
        <f>#REF!</f>
        <v>#REF!</v>
      </c>
      <c r="H26" s="22" t="e">
        <f>#REF!</f>
        <v>#REF!</v>
      </c>
      <c r="I26" s="22" t="e">
        <f>#REF!</f>
        <v>#REF!</v>
      </c>
      <c r="J26" s="22" t="e">
        <f>#REF!</f>
        <v>#REF!</v>
      </c>
      <c r="K26" s="22">
        <v>335.64</v>
      </c>
      <c r="L26" s="15"/>
      <c r="M26" s="15"/>
      <c r="N26" s="15"/>
      <c r="O26" s="15"/>
      <c r="P26" s="15"/>
      <c r="Q26" s="15"/>
      <c r="R26" s="14"/>
      <c r="S26" s="14"/>
      <c r="T26" s="13">
        <f t="shared" si="3"/>
        <v>51.049461580580392</v>
      </c>
    </row>
    <row r="27" spans="1:20" outlineLevel="3">
      <c r="A27" s="17" t="s">
        <v>10</v>
      </c>
      <c r="B27" s="16">
        <f t="shared" si="1"/>
        <v>987</v>
      </c>
      <c r="C27" s="19" t="s">
        <v>25</v>
      </c>
      <c r="D27" s="23" t="s">
        <v>19</v>
      </c>
      <c r="E27" s="22">
        <f>E28</f>
        <v>721.4</v>
      </c>
      <c r="F27" s="22" t="e">
        <f t="shared" ref="F27:K27" si="8">F28</f>
        <v>#REF!</v>
      </c>
      <c r="G27" s="22" t="e">
        <f t="shared" si="8"/>
        <v>#REF!</v>
      </c>
      <c r="H27" s="22" t="e">
        <f t="shared" si="8"/>
        <v>#REF!</v>
      </c>
      <c r="I27" s="22" t="e">
        <f t="shared" si="8"/>
        <v>#REF!</v>
      </c>
      <c r="J27" s="22" t="e">
        <f t="shared" si="8"/>
        <v>#REF!</v>
      </c>
      <c r="K27" s="22">
        <f t="shared" si="8"/>
        <v>720.86</v>
      </c>
      <c r="L27" s="15"/>
      <c r="M27" s="15"/>
      <c r="N27" s="15"/>
      <c r="O27" s="15"/>
      <c r="P27" s="15"/>
      <c r="Q27" s="15"/>
      <c r="R27" s="14"/>
      <c r="S27" s="14"/>
      <c r="T27" s="13">
        <f t="shared" si="3"/>
        <v>99.925145550318831</v>
      </c>
    </row>
    <row r="28" spans="1:20" outlineLevel="7">
      <c r="A28" s="17" t="s">
        <v>11</v>
      </c>
      <c r="B28" s="16">
        <f>B27</f>
        <v>987</v>
      </c>
      <c r="C28" s="19" t="s">
        <v>25</v>
      </c>
      <c r="D28" s="23" t="s">
        <v>23</v>
      </c>
      <c r="E28" s="22">
        <v>721.4</v>
      </c>
      <c r="F28" s="22" t="e">
        <f>#REF!+#REF!</f>
        <v>#REF!</v>
      </c>
      <c r="G28" s="22" t="e">
        <f>#REF!+#REF!</f>
        <v>#REF!</v>
      </c>
      <c r="H28" s="22" t="e">
        <f>#REF!+#REF!</f>
        <v>#REF!</v>
      </c>
      <c r="I28" s="22" t="e">
        <f>#REF!+#REF!</f>
        <v>#REF!</v>
      </c>
      <c r="J28" s="22" t="e">
        <f>#REF!+#REF!</f>
        <v>#REF!</v>
      </c>
      <c r="K28" s="22">
        <v>720.86</v>
      </c>
      <c r="L28" s="15"/>
      <c r="M28" s="15"/>
      <c r="N28" s="15"/>
      <c r="O28" s="15"/>
      <c r="P28" s="15"/>
      <c r="Q28" s="15"/>
      <c r="R28" s="14"/>
      <c r="S28" s="14"/>
      <c r="T28" s="13">
        <f t="shared" si="3"/>
        <v>99.925145550318831</v>
      </c>
    </row>
    <row r="29" spans="1:20" outlineLevel="7">
      <c r="A29" s="31" t="s">
        <v>42</v>
      </c>
      <c r="B29" s="16">
        <v>987</v>
      </c>
      <c r="C29" s="19" t="s">
        <v>44</v>
      </c>
      <c r="D29" s="23" t="s">
        <v>19</v>
      </c>
      <c r="E29" s="22">
        <f>E30</f>
        <v>10</v>
      </c>
      <c r="F29" s="22">
        <f t="shared" ref="F29:K29" si="9">F30</f>
        <v>0</v>
      </c>
      <c r="G29" s="22">
        <f t="shared" si="9"/>
        <v>0</v>
      </c>
      <c r="H29" s="22">
        <f t="shared" si="9"/>
        <v>0</v>
      </c>
      <c r="I29" s="22">
        <f t="shared" si="9"/>
        <v>0</v>
      </c>
      <c r="J29" s="22">
        <f t="shared" si="9"/>
        <v>0</v>
      </c>
      <c r="K29" s="22">
        <f t="shared" si="9"/>
        <v>10</v>
      </c>
      <c r="L29" s="15"/>
      <c r="M29" s="15"/>
      <c r="N29" s="15"/>
      <c r="O29" s="15"/>
      <c r="P29" s="15"/>
      <c r="Q29" s="15"/>
      <c r="R29" s="14"/>
      <c r="S29" s="14"/>
      <c r="T29" s="13">
        <f t="shared" si="3"/>
        <v>100</v>
      </c>
    </row>
    <row r="30" spans="1:20" outlineLevel="7">
      <c r="A30" s="31" t="s">
        <v>43</v>
      </c>
      <c r="B30" s="16">
        <v>987</v>
      </c>
      <c r="C30" s="19" t="s">
        <v>44</v>
      </c>
      <c r="D30" s="23" t="s">
        <v>25</v>
      </c>
      <c r="E30" s="22">
        <v>10</v>
      </c>
      <c r="F30" s="22"/>
      <c r="G30" s="22"/>
      <c r="H30" s="22"/>
      <c r="I30" s="22"/>
      <c r="J30" s="22"/>
      <c r="K30" s="22">
        <v>10</v>
      </c>
      <c r="L30" s="15"/>
      <c r="M30" s="15"/>
      <c r="N30" s="15"/>
      <c r="O30" s="15"/>
      <c r="P30" s="15"/>
      <c r="Q30" s="15"/>
      <c r="R30" s="14"/>
      <c r="S30" s="14"/>
      <c r="T30" s="13">
        <f t="shared" si="3"/>
        <v>100</v>
      </c>
    </row>
    <row r="31" spans="1:20" outlineLevel="7">
      <c r="A31" s="30" t="s">
        <v>40</v>
      </c>
      <c r="B31" s="16">
        <v>987</v>
      </c>
      <c r="C31" s="19" t="s">
        <v>39</v>
      </c>
      <c r="D31" s="23" t="s">
        <v>19</v>
      </c>
      <c r="E31" s="22">
        <f>E32</f>
        <v>1.8</v>
      </c>
      <c r="F31" s="22">
        <f t="shared" ref="F31:K31" si="10">F32</f>
        <v>0</v>
      </c>
      <c r="G31" s="22">
        <f t="shared" si="10"/>
        <v>0</v>
      </c>
      <c r="H31" s="22">
        <f t="shared" si="10"/>
        <v>0</v>
      </c>
      <c r="I31" s="22">
        <f t="shared" si="10"/>
        <v>0</v>
      </c>
      <c r="J31" s="22">
        <f t="shared" si="10"/>
        <v>0</v>
      </c>
      <c r="K31" s="22">
        <f t="shared" si="10"/>
        <v>1.8</v>
      </c>
      <c r="L31" s="15"/>
      <c r="M31" s="15"/>
      <c r="N31" s="15"/>
      <c r="O31" s="15"/>
      <c r="P31" s="15"/>
      <c r="Q31" s="15"/>
      <c r="R31" s="14"/>
      <c r="S31" s="14"/>
      <c r="T31" s="13">
        <f t="shared" si="3"/>
        <v>100</v>
      </c>
    </row>
    <row r="32" spans="1:20" ht="25.5" outlineLevel="7">
      <c r="A32" s="30" t="s">
        <v>41</v>
      </c>
      <c r="B32" s="16">
        <v>987</v>
      </c>
      <c r="C32" s="19" t="s">
        <v>39</v>
      </c>
      <c r="D32" s="23" t="s">
        <v>25</v>
      </c>
      <c r="E32" s="22">
        <v>1.8</v>
      </c>
      <c r="F32" s="22"/>
      <c r="G32" s="22"/>
      <c r="H32" s="22"/>
      <c r="I32" s="22"/>
      <c r="J32" s="22"/>
      <c r="K32" s="22">
        <v>1.8</v>
      </c>
      <c r="L32" s="15"/>
      <c r="M32" s="15"/>
      <c r="N32" s="15"/>
      <c r="O32" s="15"/>
      <c r="P32" s="15"/>
      <c r="Q32" s="15"/>
      <c r="R32" s="14"/>
      <c r="S32" s="14"/>
      <c r="T32" s="13">
        <f t="shared" si="3"/>
        <v>100</v>
      </c>
    </row>
    <row r="33" spans="1:20" outlineLevel="7">
      <c r="A33" s="17" t="s">
        <v>12</v>
      </c>
      <c r="B33" s="16">
        <f>B28</f>
        <v>987</v>
      </c>
      <c r="C33" s="19" t="s">
        <v>26</v>
      </c>
      <c r="D33" s="23" t="s">
        <v>19</v>
      </c>
      <c r="E33" s="22">
        <f>E34</f>
        <v>185.7</v>
      </c>
      <c r="F33" s="22" t="e">
        <f>F34+#REF!</f>
        <v>#REF!</v>
      </c>
      <c r="G33" s="22" t="e">
        <f>G34+#REF!</f>
        <v>#REF!</v>
      </c>
      <c r="H33" s="22" t="e">
        <f>H34+#REF!</f>
        <v>#REF!</v>
      </c>
      <c r="I33" s="22" t="e">
        <f>I34+#REF!</f>
        <v>#REF!</v>
      </c>
      <c r="J33" s="22" t="e">
        <f>J34+#REF!</f>
        <v>#REF!</v>
      </c>
      <c r="K33" s="22">
        <f>K34</f>
        <v>182.96</v>
      </c>
      <c r="L33" s="15"/>
      <c r="M33" s="15"/>
      <c r="N33" s="15"/>
      <c r="O33" s="15"/>
      <c r="P33" s="15"/>
      <c r="Q33" s="15"/>
      <c r="R33" s="14"/>
      <c r="S33" s="14"/>
      <c r="T33" s="13">
        <f t="shared" ref="T33:T34" si="11">K33/E33*100</f>
        <v>98.524501884760369</v>
      </c>
    </row>
    <row r="34" spans="1:20" outlineLevel="7">
      <c r="A34" s="17" t="s">
        <v>13</v>
      </c>
      <c r="B34" s="17">
        <v>987</v>
      </c>
      <c r="C34" s="19" t="s">
        <v>26</v>
      </c>
      <c r="D34" s="23" t="s">
        <v>20</v>
      </c>
      <c r="E34" s="22">
        <v>185.7</v>
      </c>
      <c r="F34" s="22" t="e">
        <f>#REF!</f>
        <v>#REF!</v>
      </c>
      <c r="G34" s="22" t="e">
        <f>#REF!</f>
        <v>#REF!</v>
      </c>
      <c r="H34" s="22" t="e">
        <f>#REF!</f>
        <v>#REF!</v>
      </c>
      <c r="I34" s="22" t="e">
        <f>#REF!</f>
        <v>#REF!</v>
      </c>
      <c r="J34" s="22" t="e">
        <f>#REF!</f>
        <v>#REF!</v>
      </c>
      <c r="K34" s="22">
        <v>182.96</v>
      </c>
      <c r="L34" s="15"/>
      <c r="M34" s="15"/>
      <c r="N34" s="15"/>
      <c r="O34" s="15"/>
      <c r="P34" s="15"/>
      <c r="Q34" s="15"/>
      <c r="R34" s="14"/>
      <c r="S34" s="14"/>
      <c r="T34" s="13">
        <f t="shared" si="11"/>
        <v>98.524501884760369</v>
      </c>
    </row>
  </sheetData>
  <mergeCells count="11">
    <mergeCell ref="A8:T8"/>
    <mergeCell ref="A9:T9"/>
    <mergeCell ref="A10:K10"/>
    <mergeCell ref="A12:T12"/>
    <mergeCell ref="A13:S13"/>
    <mergeCell ref="A7:T7"/>
    <mergeCell ref="A1:T1"/>
    <mergeCell ref="A2:T2"/>
    <mergeCell ref="A6:T6"/>
    <mergeCell ref="A3:T3"/>
    <mergeCell ref="A4:T4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2024-05-07T08:28:03Z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